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essureProfile" sheetId="9" r:id="rId1"/>
  </sheets>
  <definedNames>
    <definedName name="_xlnm.Print_Area" localSheetId="0">PressureProfile!$A$1:$M$52</definedName>
  </definedNames>
  <calcPr calcId="145621"/>
</workbook>
</file>

<file path=xl/calcChain.xml><?xml version="1.0" encoding="utf-8"?>
<calcChain xmlns="http://schemas.openxmlformats.org/spreadsheetml/2006/main">
  <c r="C11" i="9" l="1"/>
  <c r="C12" i="9"/>
  <c r="B13" i="9"/>
  <c r="B14" i="9"/>
  <c r="C14" i="9"/>
  <c r="C15" i="9"/>
  <c r="C153" i="9" l="1"/>
  <c r="C151" i="9"/>
  <c r="A150" i="9"/>
  <c r="B150" i="9"/>
  <c r="C150" i="9"/>
  <c r="G150" i="9"/>
  <c r="H150" i="9"/>
  <c r="I150" i="9"/>
  <c r="A151" i="9"/>
  <c r="B151" i="9"/>
  <c r="G151" i="9"/>
  <c r="H151" i="9"/>
  <c r="A152" i="9"/>
  <c r="B152" i="9"/>
  <c r="G152" i="9"/>
  <c r="A153" i="9"/>
  <c r="G153" i="9"/>
  <c r="A154" i="9"/>
  <c r="G154" i="9"/>
  <c r="A155" i="9"/>
  <c r="B155" i="9"/>
  <c r="G155" i="9"/>
  <c r="A156" i="9"/>
  <c r="G156" i="9"/>
  <c r="A157" i="9"/>
  <c r="G157" i="9"/>
  <c r="A158" i="9"/>
  <c r="G158" i="9"/>
  <c r="A159" i="9"/>
  <c r="G159" i="9"/>
  <c r="A160" i="9"/>
  <c r="G160" i="9"/>
  <c r="A161" i="9"/>
  <c r="G161" i="9"/>
  <c r="A162" i="9"/>
  <c r="G162" i="9"/>
  <c r="A163" i="9"/>
  <c r="G163" i="9"/>
  <c r="A164" i="9"/>
  <c r="G164" i="9"/>
  <c r="A165" i="9"/>
  <c r="G165" i="9"/>
  <c r="A166" i="9"/>
  <c r="G166" i="9"/>
  <c r="A167" i="9"/>
  <c r="G167" i="9"/>
  <c r="A168" i="9"/>
  <c r="G168" i="9"/>
  <c r="A169" i="9"/>
  <c r="G169" i="9"/>
  <c r="A170" i="9"/>
  <c r="G170" i="9"/>
  <c r="A171" i="9"/>
  <c r="G171" i="9"/>
  <c r="A172" i="9"/>
  <c r="G172" i="9"/>
  <c r="A173" i="9"/>
  <c r="G173" i="9"/>
  <c r="A174" i="9"/>
  <c r="G174" i="9"/>
  <c r="A175" i="9"/>
  <c r="G175" i="9"/>
  <c r="A176" i="9"/>
  <c r="G176" i="9"/>
  <c r="A177" i="9"/>
  <c r="G177" i="9"/>
  <c r="A178" i="9"/>
  <c r="G178" i="9"/>
  <c r="A179" i="9"/>
  <c r="G179" i="9"/>
  <c r="A180" i="9"/>
  <c r="A64" i="9"/>
  <c r="B64" i="9"/>
  <c r="C64" i="9"/>
  <c r="G64" i="9"/>
  <c r="H64" i="9"/>
  <c r="I64" i="9"/>
  <c r="A65" i="9"/>
  <c r="B65" i="9"/>
  <c r="G65" i="9"/>
  <c r="H65" i="9"/>
  <c r="A66" i="9"/>
  <c r="B66" i="9"/>
  <c r="G66" i="9"/>
  <c r="A67" i="9"/>
  <c r="G67" i="9"/>
  <c r="A68" i="9"/>
  <c r="G68" i="9"/>
  <c r="A69" i="9"/>
  <c r="B69" i="9"/>
  <c r="G69" i="9"/>
  <c r="A70" i="9"/>
  <c r="G70" i="9"/>
  <c r="A71" i="9"/>
  <c r="G71" i="9"/>
  <c r="A72" i="9"/>
  <c r="G72" i="9"/>
  <c r="A73" i="9"/>
  <c r="G73" i="9"/>
  <c r="A74" i="9"/>
  <c r="G74" i="9"/>
  <c r="A75" i="9"/>
  <c r="G75" i="9"/>
  <c r="A76" i="9"/>
  <c r="G76" i="9"/>
  <c r="A77" i="9"/>
  <c r="G77" i="9"/>
  <c r="A78" i="9"/>
  <c r="G78" i="9"/>
  <c r="A79" i="9"/>
  <c r="G79" i="9"/>
  <c r="A80" i="9"/>
  <c r="G80" i="9"/>
  <c r="A81" i="9"/>
  <c r="G81" i="9"/>
  <c r="A82" i="9"/>
  <c r="G82" i="9"/>
  <c r="A83" i="9"/>
  <c r="G83" i="9"/>
  <c r="A84" i="9"/>
  <c r="G84" i="9"/>
  <c r="A85" i="9"/>
  <c r="G85" i="9"/>
  <c r="A86" i="9"/>
  <c r="G86" i="9"/>
  <c r="A87" i="9"/>
  <c r="G87" i="9"/>
  <c r="A88" i="9"/>
  <c r="G88" i="9"/>
  <c r="A89" i="9"/>
  <c r="G89" i="9"/>
  <c r="A90" i="9"/>
  <c r="G90" i="9"/>
  <c r="A91" i="9"/>
  <c r="G91" i="9"/>
  <c r="A92" i="9"/>
  <c r="G92" i="9"/>
  <c r="A93" i="9"/>
  <c r="G93" i="9"/>
  <c r="A94" i="9"/>
  <c r="A107" i="9"/>
  <c r="B107" i="9"/>
  <c r="C107" i="9"/>
  <c r="G107" i="9"/>
  <c r="H107" i="9"/>
  <c r="I107" i="9"/>
  <c r="A108" i="9"/>
  <c r="B108" i="9"/>
  <c r="G108" i="9"/>
  <c r="H108" i="9"/>
  <c r="A109" i="9"/>
  <c r="B109" i="9"/>
  <c r="G109" i="9"/>
  <c r="A110" i="9"/>
  <c r="G110" i="9"/>
  <c r="A111" i="9"/>
  <c r="G111" i="9"/>
  <c r="A112" i="9"/>
  <c r="B112" i="9"/>
  <c r="G112" i="9"/>
  <c r="A113" i="9"/>
  <c r="G113" i="9"/>
  <c r="A114" i="9"/>
  <c r="G114" i="9"/>
  <c r="A115" i="9"/>
  <c r="G115" i="9"/>
  <c r="A116" i="9"/>
  <c r="G116" i="9"/>
  <c r="A117" i="9"/>
  <c r="G117" i="9"/>
  <c r="A118" i="9"/>
  <c r="G118" i="9"/>
  <c r="A119" i="9"/>
  <c r="G119" i="9"/>
  <c r="A120" i="9"/>
  <c r="G120" i="9"/>
  <c r="A121" i="9"/>
  <c r="G121" i="9"/>
  <c r="A122" i="9"/>
  <c r="G122" i="9"/>
  <c r="A123" i="9"/>
  <c r="G123" i="9"/>
  <c r="A124" i="9"/>
  <c r="G124" i="9"/>
  <c r="A125" i="9"/>
  <c r="G125" i="9"/>
  <c r="A126" i="9"/>
  <c r="G126" i="9"/>
  <c r="A127" i="9"/>
  <c r="G127" i="9"/>
  <c r="A128" i="9"/>
  <c r="G128" i="9"/>
  <c r="A129" i="9"/>
  <c r="G129" i="9"/>
  <c r="A130" i="9"/>
  <c r="G130" i="9"/>
  <c r="A131" i="9"/>
  <c r="G131" i="9"/>
  <c r="A132" i="9"/>
  <c r="G132" i="9"/>
  <c r="A133" i="9"/>
  <c r="G133" i="9"/>
  <c r="A134" i="9"/>
  <c r="G134" i="9"/>
  <c r="A135" i="9"/>
  <c r="G135" i="9"/>
  <c r="A136" i="9"/>
  <c r="G136" i="9"/>
  <c r="A137" i="9"/>
  <c r="C67" i="9" l="1"/>
  <c r="C110" i="9"/>
  <c r="D150" i="9"/>
  <c r="C109" i="9"/>
  <c r="C66" i="9"/>
  <c r="C152" i="9"/>
  <c r="D151" i="9" s="1"/>
  <c r="C111" i="9"/>
  <c r="C154" i="9"/>
  <c r="C108" i="9"/>
  <c r="D107" i="9" s="1"/>
  <c r="B153" i="9"/>
  <c r="D152" i="9" s="1"/>
  <c r="C155" i="9"/>
  <c r="B68" i="9"/>
  <c r="B154" i="9"/>
  <c r="C65" i="9"/>
  <c r="B67" i="9"/>
  <c r="B110" i="9"/>
  <c r="C68" i="9"/>
  <c r="C112" i="9"/>
  <c r="C69" i="9"/>
  <c r="B111" i="9"/>
  <c r="F12" i="9"/>
  <c r="G11" i="9"/>
  <c r="E40" i="9"/>
  <c r="C40" i="9"/>
  <c r="B40" i="9"/>
  <c r="D109" i="9" l="1"/>
  <c r="D68" i="9"/>
  <c r="C180" i="9"/>
  <c r="D66" i="9"/>
  <c r="I151" i="9"/>
  <c r="J150" i="9" s="1"/>
  <c r="D153" i="9"/>
  <c r="D154" i="9"/>
  <c r="G180" i="9"/>
  <c r="B180" i="9"/>
  <c r="H152" i="9"/>
  <c r="D110" i="9"/>
  <c r="D67" i="9"/>
  <c r="D108" i="9"/>
  <c r="G12" i="9"/>
  <c r="I108" i="9"/>
  <c r="I65" i="9"/>
  <c r="J64" i="9" s="1"/>
  <c r="F13" i="9"/>
  <c r="H66" i="9"/>
  <c r="H109" i="9"/>
  <c r="C137" i="9"/>
  <c r="C94" i="9"/>
  <c r="D111" i="9"/>
  <c r="D64" i="9"/>
  <c r="D65" i="9"/>
  <c r="B94" i="9"/>
  <c r="B137" i="9"/>
  <c r="G94" i="9"/>
  <c r="G137" i="9"/>
  <c r="I152" i="9" l="1"/>
  <c r="J151" i="9" s="1"/>
  <c r="H153" i="9"/>
  <c r="J107" i="9"/>
  <c r="F14" i="9"/>
  <c r="H67" i="9"/>
  <c r="H110" i="9"/>
  <c r="G13" i="9"/>
  <c r="I109" i="9"/>
  <c r="J108" i="9" s="1"/>
  <c r="I66" i="9"/>
  <c r="J65" i="9" s="1"/>
  <c r="H154" i="9" l="1"/>
  <c r="I153" i="9"/>
  <c r="J152" i="9" s="1"/>
  <c r="F15" i="9"/>
  <c r="H68" i="9"/>
  <c r="H111" i="9"/>
  <c r="G14" i="9"/>
  <c r="I110" i="9"/>
  <c r="I67" i="9"/>
  <c r="J66" i="9" s="1"/>
  <c r="H155" i="9" l="1"/>
  <c r="I154" i="9"/>
  <c r="J153" i="9" s="1"/>
  <c r="F16" i="9"/>
  <c r="H69" i="9"/>
  <c r="H112" i="9"/>
  <c r="G15" i="9"/>
  <c r="I111" i="9"/>
  <c r="I68" i="9"/>
  <c r="J67" i="9" s="1"/>
  <c r="J109" i="9"/>
  <c r="H156" i="9" l="1"/>
  <c r="I155" i="9"/>
  <c r="J154" i="9"/>
  <c r="F17" i="9"/>
  <c r="H70" i="9"/>
  <c r="H113" i="9"/>
  <c r="G16" i="9"/>
  <c r="I112" i="9"/>
  <c r="J111" i="9" s="1"/>
  <c r="I69" i="9"/>
  <c r="J68" i="9" s="1"/>
  <c r="J110" i="9"/>
  <c r="H157" i="9" l="1"/>
  <c r="I156" i="9"/>
  <c r="J155" i="9" s="1"/>
  <c r="G17" i="9"/>
  <c r="I113" i="9"/>
  <c r="I70" i="9"/>
  <c r="J69" i="9" s="1"/>
  <c r="F18" i="9"/>
  <c r="H71" i="9"/>
  <c r="H114" i="9"/>
  <c r="C16" i="9"/>
  <c r="C156" i="9" l="1"/>
  <c r="H158" i="9"/>
  <c r="I157" i="9"/>
  <c r="J156" i="9" s="1"/>
  <c r="C113" i="9"/>
  <c r="C70" i="9"/>
  <c r="F19" i="9"/>
  <c r="H72" i="9"/>
  <c r="H115" i="9"/>
  <c r="J112" i="9"/>
  <c r="I114" i="9"/>
  <c r="I71" i="9"/>
  <c r="J70" i="9" s="1"/>
  <c r="G18" i="9"/>
  <c r="C17" i="9"/>
  <c r="G40" i="9"/>
  <c r="B16" i="9"/>
  <c r="C157" i="9" l="1"/>
  <c r="H159" i="9"/>
  <c r="B156" i="9"/>
  <c r="D155" i="9" s="1"/>
  <c r="J157" i="9"/>
  <c r="I180" i="9"/>
  <c r="I158" i="9"/>
  <c r="B17" i="9"/>
  <c r="B70" i="9"/>
  <c r="D69" i="9" s="1"/>
  <c r="B113" i="9"/>
  <c r="D112" i="9" s="1"/>
  <c r="H73" i="9"/>
  <c r="H116" i="9"/>
  <c r="F20" i="9"/>
  <c r="I94" i="9"/>
  <c r="I137" i="9"/>
  <c r="G19" i="9"/>
  <c r="I115" i="9"/>
  <c r="J114" i="9" s="1"/>
  <c r="I72" i="9"/>
  <c r="J71" i="9" s="1"/>
  <c r="J113" i="9"/>
  <c r="C114" i="9"/>
  <c r="C71" i="9"/>
  <c r="C18" i="9"/>
  <c r="B157" i="9" l="1"/>
  <c r="D156" i="9" s="1"/>
  <c r="C158" i="9"/>
  <c r="I159" i="9"/>
  <c r="J158" i="9" s="1"/>
  <c r="H160" i="9"/>
  <c r="G20" i="9"/>
  <c r="I116" i="9"/>
  <c r="I73" i="9"/>
  <c r="B18" i="9"/>
  <c r="B71" i="9"/>
  <c r="D70" i="9" s="1"/>
  <c r="B114" i="9"/>
  <c r="D113" i="9" s="1"/>
  <c r="J72" i="9"/>
  <c r="C115" i="9"/>
  <c r="C72" i="9"/>
  <c r="F21" i="9"/>
  <c r="H74" i="9"/>
  <c r="H117" i="9"/>
  <c r="C19" i="9"/>
  <c r="B158" i="9" l="1"/>
  <c r="D157" i="9" s="1"/>
  <c r="I160" i="9"/>
  <c r="J159" i="9" s="1"/>
  <c r="C159" i="9"/>
  <c r="H161" i="9"/>
  <c r="F22" i="9"/>
  <c r="H75" i="9"/>
  <c r="H118" i="9"/>
  <c r="G21" i="9"/>
  <c r="I117" i="9"/>
  <c r="I74" i="9"/>
  <c r="J73" i="9" s="1"/>
  <c r="C116" i="9"/>
  <c r="C73" i="9"/>
  <c r="J115" i="9"/>
  <c r="B19" i="9"/>
  <c r="B72" i="9"/>
  <c r="D71" i="9" s="1"/>
  <c r="B115" i="9"/>
  <c r="D114" i="9" s="1"/>
  <c r="C20" i="9"/>
  <c r="I161" i="9" l="1"/>
  <c r="J160" i="9" s="1"/>
  <c r="C160" i="9"/>
  <c r="H162" i="9"/>
  <c r="B159" i="9"/>
  <c r="D158" i="9" s="1"/>
  <c r="F23" i="9"/>
  <c r="H76" i="9"/>
  <c r="H119" i="9"/>
  <c r="B20" i="9"/>
  <c r="B73" i="9"/>
  <c r="D72" i="9" s="1"/>
  <c r="B116" i="9"/>
  <c r="D115" i="9" s="1"/>
  <c r="J116" i="9"/>
  <c r="G22" i="9"/>
  <c r="I118" i="9"/>
  <c r="J117" i="9" s="1"/>
  <c r="I75" i="9"/>
  <c r="J74" i="9" s="1"/>
  <c r="C117" i="9"/>
  <c r="C74" i="9"/>
  <c r="C21" i="9"/>
  <c r="I162" i="9" l="1"/>
  <c r="J161" i="9" s="1"/>
  <c r="B160" i="9"/>
  <c r="D159" i="9" s="1"/>
  <c r="D186" i="9"/>
  <c r="J186" i="9"/>
  <c r="H163" i="9"/>
  <c r="C161" i="9"/>
  <c r="C118" i="9"/>
  <c r="C75" i="9"/>
  <c r="G23" i="9"/>
  <c r="I119" i="9"/>
  <c r="I76" i="9"/>
  <c r="B21" i="9"/>
  <c r="B74" i="9"/>
  <c r="D73" i="9" s="1"/>
  <c r="B117" i="9"/>
  <c r="D116" i="9" s="1"/>
  <c r="J118" i="9"/>
  <c r="F24" i="9"/>
  <c r="H77" i="9"/>
  <c r="H120" i="9"/>
  <c r="J75" i="9"/>
  <c r="C22" i="9"/>
  <c r="I163" i="9" l="1"/>
  <c r="J162" i="9" s="1"/>
  <c r="C162" i="9"/>
  <c r="H164" i="9"/>
  <c r="B161" i="9"/>
  <c r="D160" i="9" s="1"/>
  <c r="B75" i="9"/>
  <c r="D74" i="9" s="1"/>
  <c r="B118" i="9"/>
  <c r="D117" i="9" s="1"/>
  <c r="B22" i="9"/>
  <c r="G24" i="9"/>
  <c r="I120" i="9"/>
  <c r="I77" i="9"/>
  <c r="J76" i="9" s="1"/>
  <c r="C119" i="9"/>
  <c r="C76" i="9"/>
  <c r="F25" i="9"/>
  <c r="H78" i="9"/>
  <c r="H121" i="9"/>
  <c r="C23" i="9"/>
  <c r="H165" i="9" l="1"/>
  <c r="I164" i="9"/>
  <c r="J163" i="9" s="1"/>
  <c r="B162" i="9"/>
  <c r="D161" i="9" s="1"/>
  <c r="C163" i="9"/>
  <c r="B23" i="9"/>
  <c r="B76" i="9"/>
  <c r="D75" i="9" s="1"/>
  <c r="B119" i="9"/>
  <c r="D118" i="9" s="1"/>
  <c r="J119" i="9"/>
  <c r="G25" i="9"/>
  <c r="I121" i="9"/>
  <c r="I78" i="9"/>
  <c r="J77" i="9" s="1"/>
  <c r="F26" i="9"/>
  <c r="H79" i="9"/>
  <c r="H122" i="9"/>
  <c r="C120" i="9"/>
  <c r="C77" i="9"/>
  <c r="C24" i="9"/>
  <c r="B163" i="9" l="1"/>
  <c r="D162" i="9" s="1"/>
  <c r="C164" i="9"/>
  <c r="I165" i="9"/>
  <c r="J164" i="9" s="1"/>
  <c r="H166" i="9"/>
  <c r="F27" i="9"/>
  <c r="H80" i="9"/>
  <c r="H123" i="9"/>
  <c r="B24" i="9"/>
  <c r="B77" i="9"/>
  <c r="D76" i="9" s="1"/>
  <c r="B120" i="9"/>
  <c r="D119" i="9" s="1"/>
  <c r="C121" i="9"/>
  <c r="C78" i="9"/>
  <c r="J78" i="9"/>
  <c r="G26" i="9"/>
  <c r="I122" i="9"/>
  <c r="I79" i="9"/>
  <c r="J120" i="9"/>
  <c r="C25" i="9"/>
  <c r="F40" i="9"/>
  <c r="H180" i="9" l="1"/>
  <c r="B164" i="9"/>
  <c r="D163" i="9" s="1"/>
  <c r="H167" i="9"/>
  <c r="C165" i="9"/>
  <c r="I166" i="9"/>
  <c r="J165" i="9" s="1"/>
  <c r="H94" i="9"/>
  <c r="H137" i="9"/>
  <c r="C122" i="9"/>
  <c r="C79" i="9"/>
  <c r="F28" i="9"/>
  <c r="H81" i="9"/>
  <c r="H124" i="9"/>
  <c r="G27" i="9"/>
  <c r="I123" i="9"/>
  <c r="I80" i="9"/>
  <c r="J79" i="9"/>
  <c r="B25" i="9"/>
  <c r="B78" i="9"/>
  <c r="D77" i="9" s="1"/>
  <c r="B121" i="9"/>
  <c r="D120" i="9" s="1"/>
  <c r="J121" i="9"/>
  <c r="C26" i="9"/>
  <c r="C166" i="9" l="1"/>
  <c r="H168" i="9"/>
  <c r="B165" i="9"/>
  <c r="D164" i="9" s="1"/>
  <c r="I167" i="9"/>
  <c r="J166" i="9" s="1"/>
  <c r="F29" i="9"/>
  <c r="H82" i="9"/>
  <c r="H125" i="9"/>
  <c r="J122" i="9"/>
  <c r="B26" i="9"/>
  <c r="B79" i="9"/>
  <c r="D78" i="9" s="1"/>
  <c r="B122" i="9"/>
  <c r="D121" i="9" s="1"/>
  <c r="G28" i="9"/>
  <c r="I81" i="9"/>
  <c r="J80" i="9" s="1"/>
  <c r="I124" i="9"/>
  <c r="C123" i="9"/>
  <c r="C80" i="9"/>
  <c r="C27" i="9"/>
  <c r="C167" i="9" l="1"/>
  <c r="B166" i="9"/>
  <c r="D165" i="9" s="1"/>
  <c r="H169" i="9"/>
  <c r="I168" i="9"/>
  <c r="J167" i="9" s="1"/>
  <c r="F30" i="9"/>
  <c r="H83" i="9"/>
  <c r="H126" i="9"/>
  <c r="C124" i="9"/>
  <c r="C81" i="9"/>
  <c r="B27" i="9"/>
  <c r="B80" i="9"/>
  <c r="D79" i="9" s="1"/>
  <c r="B123" i="9"/>
  <c r="D122" i="9" s="1"/>
  <c r="G29" i="9"/>
  <c r="I125" i="9"/>
  <c r="J124" i="9" s="1"/>
  <c r="I82" i="9"/>
  <c r="J81" i="9" s="1"/>
  <c r="J123" i="9"/>
  <c r="C28" i="9"/>
  <c r="I169" i="9" l="1"/>
  <c r="J168" i="9" s="1"/>
  <c r="H170" i="9"/>
  <c r="C168" i="9"/>
  <c r="B167" i="9"/>
  <c r="D166" i="9" s="1"/>
  <c r="G30" i="9"/>
  <c r="I83" i="9"/>
  <c r="J82" i="9" s="1"/>
  <c r="I126" i="9"/>
  <c r="F31" i="9"/>
  <c r="H84" i="9"/>
  <c r="H127" i="9"/>
  <c r="C125" i="9"/>
  <c r="C82" i="9"/>
  <c r="B28" i="9"/>
  <c r="B81" i="9"/>
  <c r="D80" i="9" s="1"/>
  <c r="B124" i="9"/>
  <c r="D123" i="9" s="1"/>
  <c r="C29" i="9"/>
  <c r="I170" i="9" l="1"/>
  <c r="J169" i="9" s="1"/>
  <c r="H171" i="9"/>
  <c r="C169" i="9"/>
  <c r="B168" i="9"/>
  <c r="D167" i="9" s="1"/>
  <c r="C126" i="9"/>
  <c r="C83" i="9"/>
  <c r="J125" i="9"/>
  <c r="J83" i="9"/>
  <c r="G31" i="9"/>
  <c r="I127" i="9"/>
  <c r="J126" i="9" s="1"/>
  <c r="I84" i="9"/>
  <c r="B29" i="9"/>
  <c r="B82" i="9"/>
  <c r="D81" i="9" s="1"/>
  <c r="B125" i="9"/>
  <c r="D124" i="9" s="1"/>
  <c r="F32" i="9"/>
  <c r="H85" i="9"/>
  <c r="H128" i="9"/>
  <c r="C30" i="9"/>
  <c r="I171" i="9" l="1"/>
  <c r="C170" i="9"/>
  <c r="B169" i="9"/>
  <c r="D168" i="9" s="1"/>
  <c r="H172" i="9"/>
  <c r="J170" i="9"/>
  <c r="F33" i="9"/>
  <c r="H86" i="9"/>
  <c r="H129" i="9"/>
  <c r="C127" i="9"/>
  <c r="C84" i="9"/>
  <c r="B83" i="9"/>
  <c r="D82" i="9" s="1"/>
  <c r="B126" i="9"/>
  <c r="D125" i="9" s="1"/>
  <c r="B30" i="9"/>
  <c r="G32" i="9"/>
  <c r="I85" i="9"/>
  <c r="J84" i="9" s="1"/>
  <c r="I128" i="9"/>
  <c r="C31" i="9"/>
  <c r="B170" i="9" l="1"/>
  <c r="D169" i="9" s="1"/>
  <c r="H173" i="9"/>
  <c r="J171" i="9"/>
  <c r="C171" i="9"/>
  <c r="I172" i="9"/>
  <c r="G33" i="9"/>
  <c r="I129" i="9"/>
  <c r="I86" i="9"/>
  <c r="J85" i="9" s="1"/>
  <c r="B84" i="9"/>
  <c r="D83" i="9" s="1"/>
  <c r="B127" i="9"/>
  <c r="D126" i="9" s="1"/>
  <c r="B31" i="9"/>
  <c r="C128" i="9"/>
  <c r="C85" i="9"/>
  <c r="F34" i="9"/>
  <c r="H87" i="9"/>
  <c r="H130" i="9"/>
  <c r="J127" i="9"/>
  <c r="C32" i="9"/>
  <c r="H174" i="9" l="1"/>
  <c r="I173" i="9"/>
  <c r="J172" i="9" s="1"/>
  <c r="C172" i="9"/>
  <c r="B171" i="9"/>
  <c r="D170" i="9" s="1"/>
  <c r="F35" i="9"/>
  <c r="H88" i="9"/>
  <c r="H131" i="9"/>
  <c r="B85" i="9"/>
  <c r="D84" i="9" s="1"/>
  <c r="B128" i="9"/>
  <c r="D127" i="9" s="1"/>
  <c r="B32" i="9"/>
  <c r="C129" i="9"/>
  <c r="C86" i="9"/>
  <c r="J128" i="9"/>
  <c r="G34" i="9"/>
  <c r="I87" i="9"/>
  <c r="J86" i="9" s="1"/>
  <c r="I130" i="9"/>
  <c r="C33" i="9"/>
  <c r="H175" i="9" l="1"/>
  <c r="C173" i="9"/>
  <c r="I174" i="9"/>
  <c r="J173" i="9" s="1"/>
  <c r="B172" i="9"/>
  <c r="D171" i="9" s="1"/>
  <c r="G35" i="9"/>
  <c r="I131" i="9"/>
  <c r="J130" i="9" s="1"/>
  <c r="I88" i="9"/>
  <c r="J87" i="9" s="1"/>
  <c r="H89" i="9"/>
  <c r="H132" i="9"/>
  <c r="F36" i="9"/>
  <c r="J129" i="9"/>
  <c r="C130" i="9"/>
  <c r="C87" i="9"/>
  <c r="B86" i="9"/>
  <c r="D85" i="9" s="1"/>
  <c r="B129" i="9"/>
  <c r="D128" i="9" s="1"/>
  <c r="B33" i="9"/>
  <c r="C34" i="9"/>
  <c r="C174" i="9" l="1"/>
  <c r="I175" i="9"/>
  <c r="J174" i="9" s="1"/>
  <c r="H176" i="9"/>
  <c r="B173" i="9"/>
  <c r="D172" i="9" s="1"/>
  <c r="B87" i="9"/>
  <c r="D86" i="9" s="1"/>
  <c r="B130" i="9"/>
  <c r="D129" i="9" s="1"/>
  <c r="B34" i="9"/>
  <c r="I89" i="9"/>
  <c r="J88" i="9" s="1"/>
  <c r="I132" i="9"/>
  <c r="G36" i="9"/>
  <c r="C131" i="9"/>
  <c r="C88" i="9"/>
  <c r="H90" i="9"/>
  <c r="H133" i="9"/>
  <c r="F37" i="9"/>
  <c r="J131" i="9"/>
  <c r="C35" i="9"/>
  <c r="H177" i="9" l="1"/>
  <c r="B174" i="9"/>
  <c r="D173" i="9" s="1"/>
  <c r="C175" i="9"/>
  <c r="I176" i="9"/>
  <c r="J175" i="9" s="1"/>
  <c r="B88" i="9"/>
  <c r="D87" i="9" s="1"/>
  <c r="B131" i="9"/>
  <c r="D130" i="9" s="1"/>
  <c r="B35" i="9"/>
  <c r="H91" i="9"/>
  <c r="H134" i="9"/>
  <c r="F38" i="9"/>
  <c r="I133" i="9"/>
  <c r="J132" i="9" s="1"/>
  <c r="I90" i="9"/>
  <c r="J89" i="9" s="1"/>
  <c r="G37" i="9"/>
  <c r="C132" i="9"/>
  <c r="C89" i="9"/>
  <c r="C36" i="9"/>
  <c r="C176" i="9" l="1"/>
  <c r="B175" i="9"/>
  <c r="D174" i="9" s="1"/>
  <c r="I177" i="9"/>
  <c r="J176" i="9" s="1"/>
  <c r="H178" i="9"/>
  <c r="I91" i="9"/>
  <c r="J90" i="9" s="1"/>
  <c r="I134" i="9"/>
  <c r="J133" i="9" s="1"/>
  <c r="G38" i="9"/>
  <c r="B89" i="9"/>
  <c r="D88" i="9" s="1"/>
  <c r="B132" i="9"/>
  <c r="D131" i="9" s="1"/>
  <c r="B36" i="9"/>
  <c r="H92" i="9"/>
  <c r="H135" i="9"/>
  <c r="F39" i="9"/>
  <c r="C133" i="9"/>
  <c r="C90" i="9"/>
  <c r="C37" i="9"/>
  <c r="I178" i="9" l="1"/>
  <c r="J177" i="9" s="1"/>
  <c r="C177" i="9"/>
  <c r="H179" i="9"/>
  <c r="B176" i="9"/>
  <c r="D175" i="9" s="1"/>
  <c r="H93" i="9"/>
  <c r="H136" i="9"/>
  <c r="B90" i="9"/>
  <c r="D89" i="9" s="1"/>
  <c r="B133" i="9"/>
  <c r="D132" i="9" s="1"/>
  <c r="B37" i="9"/>
  <c r="I135" i="9"/>
  <c r="J134" i="9" s="1"/>
  <c r="I92" i="9"/>
  <c r="J91" i="9" s="1"/>
  <c r="G39" i="9"/>
  <c r="C134" i="9"/>
  <c r="C91" i="9"/>
  <c r="C38" i="9"/>
  <c r="B177" i="9" l="1"/>
  <c r="D176" i="9" s="1"/>
  <c r="C178" i="9"/>
  <c r="I179" i="9"/>
  <c r="J178" i="9" s="1"/>
  <c r="I93" i="9"/>
  <c r="J92" i="9" s="1"/>
  <c r="I136" i="9"/>
  <c r="J136" i="9" s="1"/>
  <c r="B91" i="9"/>
  <c r="D90" i="9" s="1"/>
  <c r="B134" i="9"/>
  <c r="D133" i="9" s="1"/>
  <c r="B38" i="9"/>
  <c r="C135" i="9"/>
  <c r="C92" i="9"/>
  <c r="J135" i="9"/>
  <c r="C39" i="9"/>
  <c r="B178" i="9" l="1"/>
  <c r="D177" i="9" s="1"/>
  <c r="J179" i="9"/>
  <c r="J182" i="9" s="1"/>
  <c r="J93" i="9"/>
  <c r="J97" i="9" s="1"/>
  <c r="C179" i="9"/>
  <c r="C136" i="9"/>
  <c r="C93" i="9"/>
  <c r="B92" i="9"/>
  <c r="D91" i="9" s="1"/>
  <c r="B135" i="9"/>
  <c r="D134" i="9" s="1"/>
  <c r="B39" i="9"/>
  <c r="J139" i="9"/>
  <c r="L14" i="9" s="1"/>
  <c r="J187" i="9" l="1"/>
  <c r="B179" i="9"/>
  <c r="B93" i="9"/>
  <c r="B136" i="9"/>
  <c r="D135" i="9" s="1"/>
  <c r="D136" i="9" l="1"/>
  <c r="D139" i="9" s="1"/>
  <c r="K14" i="9" s="1"/>
  <c r="M14" i="9" s="1"/>
  <c r="D178" i="9"/>
  <c r="D179" i="9"/>
  <c r="L15" i="9"/>
  <c r="D92" i="9"/>
  <c r="D93" i="9"/>
  <c r="D182" i="9" l="1"/>
  <c r="D187" i="9" s="1"/>
  <c r="J188" i="9" s="1"/>
  <c r="D97" i="9"/>
  <c r="K15" i="9" l="1"/>
  <c r="M15" i="9"/>
</calcChain>
</file>

<file path=xl/comments1.xml><?xml version="1.0" encoding="utf-8"?>
<comments xmlns="http://schemas.openxmlformats.org/spreadsheetml/2006/main">
  <authors>
    <author>Author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 (iterate) this value to set location of chamfer where it is desired</t>
        </r>
      </text>
    </comment>
  </commentList>
</comments>
</file>

<file path=xl/sharedStrings.xml><?xml version="1.0" encoding="utf-8"?>
<sst xmlns="http://schemas.openxmlformats.org/spreadsheetml/2006/main" count="84" uniqueCount="29">
  <si>
    <t>X</t>
  </si>
  <si>
    <t>m</t>
  </si>
  <si>
    <t>Y</t>
  </si>
  <si>
    <t>Outer Perimiter</t>
  </si>
  <si>
    <t>Inner Perimiter</t>
  </si>
  <si>
    <t>mm</t>
  </si>
  <si>
    <t>Combined</t>
  </si>
  <si>
    <t>P</t>
  </si>
  <si>
    <t>A</t>
  </si>
  <si>
    <t>mm²</t>
  </si>
  <si>
    <t>y.bar.coord</t>
  </si>
  <si>
    <t>mm³</t>
  </si>
  <si>
    <t>Perimiter Calculation</t>
  </si>
  <si>
    <t>Area Calculation</t>
  </si>
  <si>
    <t>1st Moment of Area - Moment of Inertia Calculation (about zero coordinate)</t>
  </si>
  <si>
    <t>1stM.area</t>
  </si>
  <si>
    <t>Centroid Calculation</t>
  </si>
  <si>
    <t>Centroid = 1stM.area/A</t>
  </si>
  <si>
    <t>x.bar</t>
  </si>
  <si>
    <t>y.bar.up</t>
  </si>
  <si>
    <t>Centroid of a combined section = (y1 x A1 + y2 x A2)/(A1+A2)</t>
  </si>
  <si>
    <t>y.bar.up.comb.</t>
  </si>
  <si>
    <t>SET TO A VERY SMALL VOLUME</t>
  </si>
  <si>
    <t>Z</t>
  </si>
  <si>
    <t>units - m</t>
  </si>
  <si>
    <t>units - kPa</t>
  </si>
  <si>
    <t>pressure</t>
  </si>
  <si>
    <t>UDL</t>
  </si>
  <si>
    <t>kN/m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</si>
</sst>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E+00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165" fontId="0" fillId="0" borderId="0" xfId="0" applyNumberFormat="1"/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0" fillId="0" borderId="0" xfId="0" applyNumberFormat="1"/>
    <xf numFmtId="164" fontId="0" fillId="2" borderId="0" xfId="0" applyNumberFormat="1" applyFill="1"/>
    <xf numFmtId="0" fontId="8" fillId="0" borderId="0" xfId="0" applyFont="1"/>
    <xf numFmtId="0" fontId="6" fillId="0" borderId="0" xfId="0" applyFont="1"/>
    <xf numFmtId="0" fontId="9" fillId="0" borderId="0" xfId="0" applyFont="1"/>
    <xf numFmtId="0" fontId="6" fillId="0" borderId="0" xfId="0" quotePrefix="1" applyFont="1"/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10" fillId="0" borderId="0" xfId="0" quotePrefix="1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7" fillId="0" borderId="0" xfId="0" applyFont="1" applyAlignment="1">
      <alignment horizontal="right"/>
    </xf>
    <xf numFmtId="1" fontId="7" fillId="0" borderId="0" xfId="0" applyNumberFormat="1" applyFont="1"/>
    <xf numFmtId="167" fontId="0" fillId="2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79794144847439E-2"/>
          <c:y val="5.1400554097404488E-2"/>
          <c:w val="0.89589959600271074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PressureProfile!$A$6</c:f>
              <c:strCache>
                <c:ptCount val="1"/>
                <c:pt idx="0">
                  <c:v>Outer Perimiter</c:v>
                </c:pt>
              </c:strCache>
            </c:strRef>
          </c:tx>
          <c:marker>
            <c:symbol val="none"/>
          </c:marker>
          <c:xVal>
            <c:numRef>
              <c:f>PressureProfile!$B$10:$B$40</c:f>
              <c:numCache>
                <c:formatCode>0.000</c:formatCode>
                <c:ptCount val="31"/>
                <c:pt idx="0">
                  <c:v>0</c:v>
                </c:pt>
                <c:pt idx="1">
                  <c:v>11</c:v>
                </c:pt>
                <c:pt idx="2">
                  <c:v>23</c:v>
                </c:pt>
                <c:pt idx="3">
                  <c:v>23.5</c:v>
                </c:pt>
                <c:pt idx="4">
                  <c:v>23.5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PressureProfile!$C$10:$C$40</c:f>
              <c:numCache>
                <c:formatCode>0.0000</c:formatCode>
                <c:ptCount val="31"/>
                <c:pt idx="0">
                  <c:v>0</c:v>
                </c:pt>
                <c:pt idx="1">
                  <c:v>-0.5</c:v>
                </c:pt>
                <c:pt idx="2">
                  <c:v>-0.501</c:v>
                </c:pt>
                <c:pt idx="3">
                  <c:v>-1</c:v>
                </c:pt>
                <c:pt idx="4">
                  <c:v>-1.0001</c:v>
                </c:pt>
                <c:pt idx="5">
                  <c:v>-1.0002</c:v>
                </c:pt>
                <c:pt idx="6">
                  <c:v>-1.0002</c:v>
                </c:pt>
                <c:pt idx="7">
                  <c:v>-1.0002</c:v>
                </c:pt>
                <c:pt idx="8">
                  <c:v>-1.0002</c:v>
                </c:pt>
                <c:pt idx="9">
                  <c:v>-1.0002</c:v>
                </c:pt>
                <c:pt idx="10">
                  <c:v>-1.0002</c:v>
                </c:pt>
                <c:pt idx="11">
                  <c:v>-1.0002</c:v>
                </c:pt>
                <c:pt idx="12">
                  <c:v>-1.0002</c:v>
                </c:pt>
                <c:pt idx="13">
                  <c:v>-1.0002</c:v>
                </c:pt>
                <c:pt idx="14">
                  <c:v>-1.0002</c:v>
                </c:pt>
                <c:pt idx="15">
                  <c:v>-1.0002</c:v>
                </c:pt>
                <c:pt idx="16">
                  <c:v>-1.0002</c:v>
                </c:pt>
                <c:pt idx="17">
                  <c:v>-1.0002</c:v>
                </c:pt>
                <c:pt idx="18">
                  <c:v>-1.0002</c:v>
                </c:pt>
                <c:pt idx="19">
                  <c:v>-1.0002</c:v>
                </c:pt>
                <c:pt idx="20">
                  <c:v>-1.0002</c:v>
                </c:pt>
                <c:pt idx="21">
                  <c:v>-1.0002</c:v>
                </c:pt>
                <c:pt idx="22">
                  <c:v>-1.0002</c:v>
                </c:pt>
                <c:pt idx="23">
                  <c:v>-1.0002</c:v>
                </c:pt>
                <c:pt idx="24">
                  <c:v>-1.0002</c:v>
                </c:pt>
                <c:pt idx="25">
                  <c:v>-1.0002</c:v>
                </c:pt>
                <c:pt idx="26">
                  <c:v>-1.0002</c:v>
                </c:pt>
                <c:pt idx="27">
                  <c:v>-1.0002</c:v>
                </c:pt>
                <c:pt idx="28">
                  <c:v>-1.0002</c:v>
                </c:pt>
                <c:pt idx="29">
                  <c:v>-1.0002</c:v>
                </c:pt>
                <c:pt idx="30" formatCode="0.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PressureProfile!$E$6</c:f>
              <c:strCache>
                <c:ptCount val="1"/>
                <c:pt idx="0">
                  <c:v>Inner Perimiter</c:v>
                </c:pt>
              </c:strCache>
            </c:strRef>
          </c:tx>
          <c:marker>
            <c:symbol val="none"/>
          </c:marker>
          <c:xVal>
            <c:numRef>
              <c:f>PressureProfile!$F$10:$F$40</c:f>
              <c:numCache>
                <c:formatCode>0.0000</c:formatCode>
                <c:ptCount val="31"/>
                <c:pt idx="0">
                  <c:v>1E-4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2.0000000000000001E-4</c:v>
                </c:pt>
                <c:pt idx="5">
                  <c:v>2.0000000000000001E-4</c:v>
                </c:pt>
                <c:pt idx="6">
                  <c:v>2.0000000000000001E-4</c:v>
                </c:pt>
                <c:pt idx="7">
                  <c:v>2.0000000000000001E-4</c:v>
                </c:pt>
                <c:pt idx="8">
                  <c:v>2.0000000000000001E-4</c:v>
                </c:pt>
                <c:pt idx="9">
                  <c:v>2.0000000000000001E-4</c:v>
                </c:pt>
                <c:pt idx="10">
                  <c:v>2.0000000000000001E-4</c:v>
                </c:pt>
                <c:pt idx="11">
                  <c:v>2.0000000000000001E-4</c:v>
                </c:pt>
                <c:pt idx="12">
                  <c:v>2.0000000000000001E-4</c:v>
                </c:pt>
                <c:pt idx="13">
                  <c:v>2.0000000000000001E-4</c:v>
                </c:pt>
                <c:pt idx="14">
                  <c:v>2.0000000000000001E-4</c:v>
                </c:pt>
                <c:pt idx="15">
                  <c:v>2.0000000000000001E-4</c:v>
                </c:pt>
                <c:pt idx="16">
                  <c:v>2.0000000000000001E-4</c:v>
                </c:pt>
                <c:pt idx="17">
                  <c:v>2.0000000000000001E-4</c:v>
                </c:pt>
                <c:pt idx="18">
                  <c:v>2.0000000000000001E-4</c:v>
                </c:pt>
                <c:pt idx="19">
                  <c:v>2.0000000000000001E-4</c:v>
                </c:pt>
                <c:pt idx="20">
                  <c:v>2.0000000000000001E-4</c:v>
                </c:pt>
                <c:pt idx="21">
                  <c:v>2.0000000000000001E-4</c:v>
                </c:pt>
                <c:pt idx="22">
                  <c:v>2.0000000000000001E-4</c:v>
                </c:pt>
                <c:pt idx="23">
                  <c:v>2.0000000000000001E-4</c:v>
                </c:pt>
                <c:pt idx="24">
                  <c:v>2.0000000000000001E-4</c:v>
                </c:pt>
                <c:pt idx="25">
                  <c:v>2.0000000000000001E-4</c:v>
                </c:pt>
                <c:pt idx="26">
                  <c:v>2.0000000000000001E-4</c:v>
                </c:pt>
                <c:pt idx="27">
                  <c:v>2.0000000000000001E-4</c:v>
                </c:pt>
                <c:pt idx="28">
                  <c:v>2.0000000000000001E-4</c:v>
                </c:pt>
                <c:pt idx="29">
                  <c:v>2.0000000000000001E-4</c:v>
                </c:pt>
                <c:pt idx="30">
                  <c:v>1E-4</c:v>
                </c:pt>
              </c:numCache>
            </c:numRef>
          </c:xVal>
          <c:yVal>
            <c:numRef>
              <c:f>PressureProfile!$G$10:$G$40</c:f>
              <c:numCache>
                <c:formatCode>0.0000</c:formatCode>
                <c:ptCount val="31"/>
                <c:pt idx="0">
                  <c:v>-1E-4</c:v>
                </c:pt>
                <c:pt idx="1">
                  <c:v>-2.0000000000000001E-4</c:v>
                </c:pt>
                <c:pt idx="2">
                  <c:v>-2.0000000000000001E-4</c:v>
                </c:pt>
                <c:pt idx="3">
                  <c:v>-1E-4</c:v>
                </c:pt>
                <c:pt idx="4">
                  <c:v>-1E-4</c:v>
                </c:pt>
                <c:pt idx="5">
                  <c:v>-1E-4</c:v>
                </c:pt>
                <c:pt idx="6">
                  <c:v>-1E-4</c:v>
                </c:pt>
                <c:pt idx="7">
                  <c:v>-1E-4</c:v>
                </c:pt>
                <c:pt idx="8">
                  <c:v>-1E-4</c:v>
                </c:pt>
                <c:pt idx="9">
                  <c:v>-1E-4</c:v>
                </c:pt>
                <c:pt idx="10">
                  <c:v>-1E-4</c:v>
                </c:pt>
                <c:pt idx="11">
                  <c:v>-1E-4</c:v>
                </c:pt>
                <c:pt idx="12">
                  <c:v>-1E-4</c:v>
                </c:pt>
                <c:pt idx="13">
                  <c:v>-1E-4</c:v>
                </c:pt>
                <c:pt idx="14">
                  <c:v>-1E-4</c:v>
                </c:pt>
                <c:pt idx="15">
                  <c:v>-1E-4</c:v>
                </c:pt>
                <c:pt idx="16">
                  <c:v>-1E-4</c:v>
                </c:pt>
                <c:pt idx="17">
                  <c:v>-1E-4</c:v>
                </c:pt>
                <c:pt idx="18">
                  <c:v>-1E-4</c:v>
                </c:pt>
                <c:pt idx="19">
                  <c:v>-1E-4</c:v>
                </c:pt>
                <c:pt idx="20">
                  <c:v>-1E-4</c:v>
                </c:pt>
                <c:pt idx="21">
                  <c:v>-1E-4</c:v>
                </c:pt>
                <c:pt idx="22">
                  <c:v>-1E-4</c:v>
                </c:pt>
                <c:pt idx="23">
                  <c:v>-1E-4</c:v>
                </c:pt>
                <c:pt idx="24">
                  <c:v>-1E-4</c:v>
                </c:pt>
                <c:pt idx="25">
                  <c:v>-1E-4</c:v>
                </c:pt>
                <c:pt idx="26">
                  <c:v>-1E-4</c:v>
                </c:pt>
                <c:pt idx="27">
                  <c:v>-1E-4</c:v>
                </c:pt>
                <c:pt idx="28">
                  <c:v>-1E-4</c:v>
                </c:pt>
                <c:pt idx="29">
                  <c:v>-1E-4</c:v>
                </c:pt>
                <c:pt idx="30">
                  <c:v>-1E-4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23072"/>
        <c:axId val="94749440"/>
      </c:scatterChart>
      <c:valAx>
        <c:axId val="94723072"/>
        <c:scaling>
          <c:orientation val="minMax"/>
          <c:max val="50"/>
          <c:min val="0"/>
        </c:scaling>
        <c:delete val="0"/>
        <c:axPos val="t"/>
        <c:majorGridlines/>
        <c:minorGridlines/>
        <c:numFmt formatCode="0.000" sourceLinked="1"/>
        <c:majorTickMark val="out"/>
        <c:minorTickMark val="none"/>
        <c:tickLblPos val="nextTo"/>
        <c:crossAx val="94749440"/>
        <c:crosses val="max"/>
        <c:crossBetween val="midCat"/>
        <c:majorUnit val="5"/>
      </c:valAx>
      <c:valAx>
        <c:axId val="94749440"/>
        <c:scaling>
          <c:orientation val="minMax"/>
          <c:max val="0"/>
          <c:min val="-5"/>
        </c:scaling>
        <c:delete val="0"/>
        <c:axPos val="r"/>
        <c:majorGridlines/>
        <c:minorGridlines/>
        <c:numFmt formatCode="0.0000" sourceLinked="1"/>
        <c:majorTickMark val="out"/>
        <c:minorTickMark val="none"/>
        <c:tickLblPos val="nextTo"/>
        <c:crossAx val="94723072"/>
        <c:crosses val="max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65037812863763811"/>
          <c:y val="0.12539990102803517"/>
          <c:w val="0.24152978948278039"/>
          <c:h val="0.2803552462918879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41</xdr:row>
      <xdr:rowOff>9523</xdr:rowOff>
    </xdr:from>
    <xdr:to>
      <xdr:col>6</xdr:col>
      <xdr:colOff>822960</xdr:colOff>
      <xdr:row>54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142</xdr:row>
      <xdr:rowOff>114300</xdr:rowOff>
    </xdr:from>
    <xdr:ext cx="7296150" cy="714375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72961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333375</xdr:colOff>
      <xdr:row>100</xdr:row>
      <xdr:rowOff>57150</xdr:rowOff>
    </xdr:from>
    <xdr:ext cx="5019675" cy="60960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360390"/>
          <a:ext cx="50196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314325</xdr:colOff>
      <xdr:row>57</xdr:row>
      <xdr:rowOff>47625</xdr:rowOff>
    </xdr:from>
    <xdr:ext cx="2895600" cy="6477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87025"/>
          <a:ext cx="2895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N189"/>
  <sheetViews>
    <sheetView tabSelected="1" topLeftCell="A28" workbookViewId="0">
      <selection activeCell="I39" sqref="I39"/>
    </sheetView>
  </sheetViews>
  <sheetFormatPr defaultRowHeight="15" x14ac:dyDescent="0.25"/>
  <cols>
    <col min="2" max="2" width="9.7109375" customWidth="1"/>
    <col min="3" max="3" width="9.42578125" customWidth="1"/>
    <col min="4" max="4" width="12.7109375" bestFit="1" customWidth="1"/>
    <col min="5" max="5" width="11.7109375" bestFit="1" customWidth="1"/>
    <col min="6" max="6" width="9.5703125" bestFit="1" customWidth="1"/>
    <col min="7" max="7" width="12.28515625" customWidth="1"/>
    <col min="8" max="8" width="19.140625" customWidth="1"/>
    <col min="9" max="9" width="11.140625" customWidth="1"/>
    <col min="10" max="10" width="10.7109375" customWidth="1"/>
    <col min="11" max="11" width="15.85546875" customWidth="1"/>
    <col min="12" max="12" width="14.42578125" customWidth="1"/>
    <col min="13" max="13" width="17.7109375" customWidth="1"/>
  </cols>
  <sheetData>
    <row r="6" spans="1:14" x14ac:dyDescent="0.25">
      <c r="A6" s="3" t="s">
        <v>3</v>
      </c>
      <c r="E6" s="3" t="s">
        <v>4</v>
      </c>
    </row>
    <row r="7" spans="1:14" x14ac:dyDescent="0.25">
      <c r="A7" s="4"/>
      <c r="E7" t="s">
        <v>22</v>
      </c>
    </row>
    <row r="8" spans="1:14" x14ac:dyDescent="0.25">
      <c r="B8" t="s">
        <v>26</v>
      </c>
      <c r="C8" t="s">
        <v>23</v>
      </c>
      <c r="D8" s="5"/>
      <c r="F8" t="s">
        <v>26</v>
      </c>
      <c r="G8" t="s">
        <v>23</v>
      </c>
    </row>
    <row r="9" spans="1:14" x14ac:dyDescent="0.25">
      <c r="B9" t="s">
        <v>25</v>
      </c>
      <c r="C9" t="s">
        <v>24</v>
      </c>
      <c r="F9" t="s">
        <v>25</v>
      </c>
      <c r="G9" t="s">
        <v>24</v>
      </c>
    </row>
    <row r="10" spans="1:14" x14ac:dyDescent="0.25">
      <c r="A10">
        <v>1</v>
      </c>
      <c r="B10" s="11">
        <v>0</v>
      </c>
      <c r="C10" s="23">
        <v>0</v>
      </c>
      <c r="E10">
        <v>1</v>
      </c>
      <c r="F10" s="10">
        <v>1E-4</v>
      </c>
      <c r="G10" s="10">
        <v>-1E-4</v>
      </c>
    </row>
    <row r="11" spans="1:14" x14ac:dyDescent="0.25">
      <c r="A11">
        <v>2</v>
      </c>
      <c r="B11" s="11">
        <v>11</v>
      </c>
      <c r="C11" s="23">
        <f>-1/2</f>
        <v>-0.5</v>
      </c>
      <c r="E11">
        <v>2</v>
      </c>
      <c r="F11" s="10">
        <v>1E-4</v>
      </c>
      <c r="G11" s="10">
        <f>G10-0.0001</f>
        <v>-2.0000000000000001E-4</v>
      </c>
    </row>
    <row r="12" spans="1:14" x14ac:dyDescent="0.25">
      <c r="A12">
        <v>3</v>
      </c>
      <c r="B12" s="11">
        <v>23</v>
      </c>
      <c r="C12" s="23">
        <f>-501/1000</f>
        <v>-0.501</v>
      </c>
      <c r="E12">
        <v>3</v>
      </c>
      <c r="F12" s="10">
        <f>F11+0.0001</f>
        <v>2.0000000000000001E-4</v>
      </c>
      <c r="G12" s="10">
        <f>G11</f>
        <v>-2.0000000000000001E-4</v>
      </c>
    </row>
    <row r="13" spans="1:14" ht="15.75" thickBot="1" x14ac:dyDescent="0.3">
      <c r="A13">
        <v>4</v>
      </c>
      <c r="B13" s="11">
        <f>47/2</f>
        <v>23.5</v>
      </c>
      <c r="C13" s="23">
        <v>-1</v>
      </c>
      <c r="E13">
        <v>4</v>
      </c>
      <c r="F13" s="10">
        <f>F12</f>
        <v>2.0000000000000001E-4</v>
      </c>
      <c r="G13" s="10">
        <f>G12+0.0001</f>
        <v>-1E-4</v>
      </c>
      <c r="K13" s="31" t="s">
        <v>3</v>
      </c>
      <c r="L13" s="31" t="s">
        <v>4</v>
      </c>
      <c r="M13" s="32" t="s">
        <v>6</v>
      </c>
    </row>
    <row r="14" spans="1:14" x14ac:dyDescent="0.25">
      <c r="A14">
        <v>5</v>
      </c>
      <c r="B14" s="11">
        <f>47/2</f>
        <v>23.5</v>
      </c>
      <c r="C14" s="23">
        <f>-10001/10000</f>
        <v>-1.0001</v>
      </c>
      <c r="E14">
        <v>5</v>
      </c>
      <c r="F14" s="10">
        <f t="shared" ref="F14:G14" si="0">F13</f>
        <v>2.0000000000000001E-4</v>
      </c>
      <c r="G14" s="10">
        <f t="shared" si="0"/>
        <v>-1E-4</v>
      </c>
      <c r="I14" s="25" t="s">
        <v>27</v>
      </c>
      <c r="J14" s="26" t="s">
        <v>28</v>
      </c>
      <c r="K14" s="33">
        <f>D139</f>
        <v>14.372275000000004</v>
      </c>
      <c r="L14" s="33">
        <f>J139</f>
        <v>-1E-8</v>
      </c>
      <c r="M14" s="27">
        <f>K14-L14</f>
        <v>14.372275010000005</v>
      </c>
    </row>
    <row r="15" spans="1:14" ht="15.75" thickBot="1" x14ac:dyDescent="0.3">
      <c r="A15">
        <v>6</v>
      </c>
      <c r="B15" s="11">
        <v>0</v>
      </c>
      <c r="C15" s="23">
        <f>-5001/5000</f>
        <v>-1.0002</v>
      </c>
      <c r="E15">
        <v>6</v>
      </c>
      <c r="F15" s="10">
        <f t="shared" ref="F15:G15" si="1">F14</f>
        <v>2.0000000000000001E-4</v>
      </c>
      <c r="G15" s="10">
        <f t="shared" si="1"/>
        <v>-1E-4</v>
      </c>
      <c r="I15" s="28" t="s">
        <v>10</v>
      </c>
      <c r="J15" s="29" t="s">
        <v>1</v>
      </c>
      <c r="K15" s="34">
        <f>D187</f>
        <v>-0.67116652426286005</v>
      </c>
      <c r="L15" s="34">
        <f>J187</f>
        <v>-1.5000000000000001E-4</v>
      </c>
      <c r="M15" s="30">
        <f>J188</f>
        <v>-0.67116652379597741</v>
      </c>
    </row>
    <row r="16" spans="1:14" x14ac:dyDescent="0.25">
      <c r="A16">
        <v>7</v>
      </c>
      <c r="B16" s="24">
        <f t="shared" ref="B16:C16" si="2">B15</f>
        <v>0</v>
      </c>
      <c r="C16" s="10">
        <f t="shared" si="2"/>
        <v>-1.0002</v>
      </c>
      <c r="E16">
        <v>7</v>
      </c>
      <c r="F16" s="10">
        <f t="shared" ref="F16:G16" si="3">F15</f>
        <v>2.0000000000000001E-4</v>
      </c>
      <c r="G16" s="10">
        <f t="shared" si="3"/>
        <v>-1E-4</v>
      </c>
      <c r="N16" s="2"/>
    </row>
    <row r="17" spans="1:13" x14ac:dyDescent="0.25">
      <c r="A17">
        <v>8</v>
      </c>
      <c r="B17" s="24">
        <f t="shared" ref="B17:C17" si="4">B16</f>
        <v>0</v>
      </c>
      <c r="C17" s="10">
        <f t="shared" si="4"/>
        <v>-1.0002</v>
      </c>
      <c r="E17">
        <v>8</v>
      </c>
      <c r="F17" s="10">
        <f t="shared" ref="F17:G17" si="5">F16</f>
        <v>2.0000000000000001E-4</v>
      </c>
      <c r="G17" s="10">
        <f t="shared" si="5"/>
        <v>-1E-4</v>
      </c>
    </row>
    <row r="18" spans="1:13" x14ac:dyDescent="0.25">
      <c r="A18">
        <v>9</v>
      </c>
      <c r="B18" s="24">
        <f t="shared" ref="B18:C18" si="6">B17</f>
        <v>0</v>
      </c>
      <c r="C18" s="10">
        <f t="shared" si="6"/>
        <v>-1.0002</v>
      </c>
      <c r="E18">
        <v>9</v>
      </c>
      <c r="F18" s="10">
        <f t="shared" ref="F18:G18" si="7">F17</f>
        <v>2.0000000000000001E-4</v>
      </c>
      <c r="G18" s="10">
        <f t="shared" si="7"/>
        <v>-1E-4</v>
      </c>
    </row>
    <row r="19" spans="1:13" x14ac:dyDescent="0.25">
      <c r="A19">
        <v>10</v>
      </c>
      <c r="B19" s="24">
        <f t="shared" ref="B19:C19" si="8">B18</f>
        <v>0</v>
      </c>
      <c r="C19" s="10">
        <f t="shared" si="8"/>
        <v>-1.0002</v>
      </c>
      <c r="E19">
        <v>10</v>
      </c>
      <c r="F19" s="10">
        <f t="shared" ref="F19:G19" si="9">F18</f>
        <v>2.0000000000000001E-4</v>
      </c>
      <c r="G19" s="10">
        <f t="shared" si="9"/>
        <v>-1E-4</v>
      </c>
    </row>
    <row r="20" spans="1:13" x14ac:dyDescent="0.25">
      <c r="A20">
        <v>11</v>
      </c>
      <c r="B20" s="24">
        <f t="shared" ref="B20:C20" si="10">B19</f>
        <v>0</v>
      </c>
      <c r="C20" s="10">
        <f t="shared" si="10"/>
        <v>-1.0002</v>
      </c>
      <c r="E20">
        <v>11</v>
      </c>
      <c r="F20" s="10">
        <f t="shared" ref="F20:G20" si="11">F19</f>
        <v>2.0000000000000001E-4</v>
      </c>
      <c r="G20" s="10">
        <f t="shared" si="11"/>
        <v>-1E-4</v>
      </c>
    </row>
    <row r="21" spans="1:13" x14ac:dyDescent="0.25">
      <c r="A21">
        <v>12</v>
      </c>
      <c r="B21" s="24">
        <f t="shared" ref="B21:C21" si="12">B20</f>
        <v>0</v>
      </c>
      <c r="C21" s="10">
        <f t="shared" si="12"/>
        <v>-1.0002</v>
      </c>
      <c r="E21">
        <v>12</v>
      </c>
      <c r="F21" s="10">
        <f t="shared" ref="F21:G21" si="13">F20</f>
        <v>2.0000000000000001E-4</v>
      </c>
      <c r="G21" s="10">
        <f t="shared" si="13"/>
        <v>-1E-4</v>
      </c>
      <c r="L21" s="8"/>
      <c r="M21" s="9"/>
    </row>
    <row r="22" spans="1:13" x14ac:dyDescent="0.25">
      <c r="A22">
        <v>13</v>
      </c>
      <c r="B22" s="24">
        <f t="shared" ref="B22:C22" si="14">B21</f>
        <v>0</v>
      </c>
      <c r="C22" s="10">
        <f t="shared" si="14"/>
        <v>-1.0002</v>
      </c>
      <c r="E22">
        <v>13</v>
      </c>
      <c r="F22" s="10">
        <f t="shared" ref="F22:G22" si="15">F21</f>
        <v>2.0000000000000001E-4</v>
      </c>
      <c r="G22" s="10">
        <f t="shared" si="15"/>
        <v>-1E-4</v>
      </c>
      <c r="L22" s="8"/>
      <c r="M22" s="9"/>
    </row>
    <row r="23" spans="1:13" x14ac:dyDescent="0.25">
      <c r="A23">
        <v>14</v>
      </c>
      <c r="B23" s="24">
        <f t="shared" ref="B23:C23" si="16">B22</f>
        <v>0</v>
      </c>
      <c r="C23" s="10">
        <f t="shared" si="16"/>
        <v>-1.0002</v>
      </c>
      <c r="E23">
        <v>14</v>
      </c>
      <c r="F23" s="10">
        <f t="shared" ref="F23:G23" si="17">F22</f>
        <v>2.0000000000000001E-4</v>
      </c>
      <c r="G23" s="10">
        <f t="shared" si="17"/>
        <v>-1E-4</v>
      </c>
      <c r="L23" s="8"/>
      <c r="M23" s="9"/>
    </row>
    <row r="24" spans="1:13" x14ac:dyDescent="0.25">
      <c r="A24">
        <v>15</v>
      </c>
      <c r="B24" s="24">
        <f t="shared" ref="B24:C24" si="18">B23</f>
        <v>0</v>
      </c>
      <c r="C24" s="10">
        <f t="shared" si="18"/>
        <v>-1.0002</v>
      </c>
      <c r="E24">
        <v>15</v>
      </c>
      <c r="F24" s="10">
        <f t="shared" ref="F24:G24" si="19">F23</f>
        <v>2.0000000000000001E-4</v>
      </c>
      <c r="G24" s="10">
        <f t="shared" si="19"/>
        <v>-1E-4</v>
      </c>
      <c r="L24" s="7"/>
      <c r="M24" s="1"/>
    </row>
    <row r="25" spans="1:13" x14ac:dyDescent="0.25">
      <c r="A25">
        <v>16</v>
      </c>
      <c r="B25" s="24">
        <f t="shared" ref="B25:C25" si="20">B24</f>
        <v>0</v>
      </c>
      <c r="C25" s="10">
        <f t="shared" si="20"/>
        <v>-1.0002</v>
      </c>
      <c r="E25">
        <v>16</v>
      </c>
      <c r="F25" s="10">
        <f t="shared" ref="F25:G25" si="21">F24</f>
        <v>2.0000000000000001E-4</v>
      </c>
      <c r="G25" s="10">
        <f t="shared" si="21"/>
        <v>-1E-4</v>
      </c>
      <c r="L25" s="7"/>
      <c r="M25" s="7"/>
    </row>
    <row r="26" spans="1:13" x14ac:dyDescent="0.25">
      <c r="A26">
        <v>17</v>
      </c>
      <c r="B26" s="24">
        <f t="shared" ref="B26:C26" si="22">B25</f>
        <v>0</v>
      </c>
      <c r="C26" s="10">
        <f t="shared" si="22"/>
        <v>-1.0002</v>
      </c>
      <c r="E26">
        <v>17</v>
      </c>
      <c r="F26" s="10">
        <f t="shared" ref="F26:G26" si="23">F25</f>
        <v>2.0000000000000001E-4</v>
      </c>
      <c r="G26" s="10">
        <f t="shared" si="23"/>
        <v>-1E-4</v>
      </c>
      <c r="L26" s="7"/>
      <c r="M26" s="7"/>
    </row>
    <row r="27" spans="1:13" x14ac:dyDescent="0.25">
      <c r="A27">
        <v>18</v>
      </c>
      <c r="B27" s="24">
        <f t="shared" ref="B27:C27" si="24">B26</f>
        <v>0</v>
      </c>
      <c r="C27" s="10">
        <f t="shared" si="24"/>
        <v>-1.0002</v>
      </c>
      <c r="E27">
        <v>18</v>
      </c>
      <c r="F27" s="10">
        <f t="shared" ref="F27:G27" si="25">F26</f>
        <v>2.0000000000000001E-4</v>
      </c>
      <c r="G27" s="10">
        <f t="shared" si="25"/>
        <v>-1E-4</v>
      </c>
    </row>
    <row r="28" spans="1:13" x14ac:dyDescent="0.25">
      <c r="A28">
        <v>19</v>
      </c>
      <c r="B28" s="24">
        <f t="shared" ref="B28:C28" si="26">B27</f>
        <v>0</v>
      </c>
      <c r="C28" s="10">
        <f t="shared" si="26"/>
        <v>-1.0002</v>
      </c>
      <c r="E28">
        <v>19</v>
      </c>
      <c r="F28" s="10">
        <f t="shared" ref="F28:G28" si="27">F27</f>
        <v>2.0000000000000001E-4</v>
      </c>
      <c r="G28" s="10">
        <f t="shared" si="27"/>
        <v>-1E-4</v>
      </c>
    </row>
    <row r="29" spans="1:13" x14ac:dyDescent="0.25">
      <c r="A29">
        <v>20</v>
      </c>
      <c r="B29" s="24">
        <f t="shared" ref="B29:C29" si="28">B28</f>
        <v>0</v>
      </c>
      <c r="C29" s="10">
        <f t="shared" si="28"/>
        <v>-1.0002</v>
      </c>
      <c r="E29">
        <v>20</v>
      </c>
      <c r="F29" s="10">
        <f t="shared" ref="F29:G29" si="29">F28</f>
        <v>2.0000000000000001E-4</v>
      </c>
      <c r="G29" s="10">
        <f t="shared" si="29"/>
        <v>-1E-4</v>
      </c>
    </row>
    <row r="30" spans="1:13" x14ac:dyDescent="0.25">
      <c r="A30">
        <v>21</v>
      </c>
      <c r="B30" s="24">
        <f t="shared" ref="B30:C30" si="30">B29</f>
        <v>0</v>
      </c>
      <c r="C30" s="10">
        <f t="shared" si="30"/>
        <v>-1.0002</v>
      </c>
      <c r="E30">
        <v>21</v>
      </c>
      <c r="F30" s="10">
        <f t="shared" ref="F30:G30" si="31">F29</f>
        <v>2.0000000000000001E-4</v>
      </c>
      <c r="G30" s="10">
        <f t="shared" si="31"/>
        <v>-1E-4</v>
      </c>
    </row>
    <row r="31" spans="1:13" x14ac:dyDescent="0.25">
      <c r="A31">
        <v>22</v>
      </c>
      <c r="B31" s="24">
        <f t="shared" ref="B31:C31" si="32">B30</f>
        <v>0</v>
      </c>
      <c r="C31" s="10">
        <f t="shared" si="32"/>
        <v>-1.0002</v>
      </c>
      <c r="E31">
        <v>22</v>
      </c>
      <c r="F31" s="10">
        <f t="shared" ref="F31:G31" si="33">F30</f>
        <v>2.0000000000000001E-4</v>
      </c>
      <c r="G31" s="10">
        <f t="shared" si="33"/>
        <v>-1E-4</v>
      </c>
    </row>
    <row r="32" spans="1:13" x14ac:dyDescent="0.25">
      <c r="A32">
        <v>23</v>
      </c>
      <c r="B32" s="24">
        <f t="shared" ref="B32:C39" si="34">B31</f>
        <v>0</v>
      </c>
      <c r="C32" s="10">
        <f t="shared" si="34"/>
        <v>-1.0002</v>
      </c>
      <c r="E32">
        <v>23</v>
      </c>
      <c r="F32" s="10">
        <f t="shared" ref="F32:G32" si="35">F31</f>
        <v>2.0000000000000001E-4</v>
      </c>
      <c r="G32" s="10">
        <f t="shared" si="35"/>
        <v>-1E-4</v>
      </c>
    </row>
    <row r="33" spans="1:7" x14ac:dyDescent="0.25">
      <c r="A33">
        <v>24</v>
      </c>
      <c r="B33" s="24">
        <f t="shared" si="34"/>
        <v>0</v>
      </c>
      <c r="C33" s="10">
        <f t="shared" si="34"/>
        <v>-1.0002</v>
      </c>
      <c r="E33">
        <v>24</v>
      </c>
      <c r="F33" s="10">
        <f t="shared" ref="F33:G33" si="36">F32</f>
        <v>2.0000000000000001E-4</v>
      </c>
      <c r="G33" s="10">
        <f t="shared" si="36"/>
        <v>-1E-4</v>
      </c>
    </row>
    <row r="34" spans="1:7" x14ac:dyDescent="0.25">
      <c r="A34">
        <v>25</v>
      </c>
      <c r="B34" s="24">
        <f t="shared" si="34"/>
        <v>0</v>
      </c>
      <c r="C34" s="10">
        <f t="shared" si="34"/>
        <v>-1.0002</v>
      </c>
      <c r="E34">
        <v>25</v>
      </c>
      <c r="F34" s="10">
        <f t="shared" ref="F34:G34" si="37">F33</f>
        <v>2.0000000000000001E-4</v>
      </c>
      <c r="G34" s="10">
        <f t="shared" si="37"/>
        <v>-1E-4</v>
      </c>
    </row>
    <row r="35" spans="1:7" x14ac:dyDescent="0.25">
      <c r="A35">
        <v>26</v>
      </c>
      <c r="B35" s="24">
        <f t="shared" si="34"/>
        <v>0</v>
      </c>
      <c r="C35" s="10">
        <f t="shared" si="34"/>
        <v>-1.0002</v>
      </c>
      <c r="E35">
        <v>26</v>
      </c>
      <c r="F35" s="10">
        <f t="shared" ref="F35:G35" si="38">F34</f>
        <v>2.0000000000000001E-4</v>
      </c>
      <c r="G35" s="10">
        <f t="shared" si="38"/>
        <v>-1E-4</v>
      </c>
    </row>
    <row r="36" spans="1:7" x14ac:dyDescent="0.25">
      <c r="A36">
        <v>27</v>
      </c>
      <c r="B36" s="24">
        <f t="shared" si="34"/>
        <v>0</v>
      </c>
      <c r="C36" s="10">
        <f t="shared" si="34"/>
        <v>-1.0002</v>
      </c>
      <c r="E36">
        <v>27</v>
      </c>
      <c r="F36" s="10">
        <f t="shared" ref="F36:G39" si="39">F35</f>
        <v>2.0000000000000001E-4</v>
      </c>
      <c r="G36" s="10">
        <f t="shared" si="39"/>
        <v>-1E-4</v>
      </c>
    </row>
    <row r="37" spans="1:7" x14ac:dyDescent="0.25">
      <c r="A37">
        <v>28</v>
      </c>
      <c r="B37" s="24">
        <f t="shared" si="34"/>
        <v>0</v>
      </c>
      <c r="C37" s="10">
        <f t="shared" si="34"/>
        <v>-1.0002</v>
      </c>
      <c r="E37">
        <v>28</v>
      </c>
      <c r="F37" s="10">
        <f t="shared" si="39"/>
        <v>2.0000000000000001E-4</v>
      </c>
      <c r="G37" s="10">
        <f t="shared" si="39"/>
        <v>-1E-4</v>
      </c>
    </row>
    <row r="38" spans="1:7" x14ac:dyDescent="0.25">
      <c r="A38">
        <v>29</v>
      </c>
      <c r="B38" s="24">
        <f t="shared" si="34"/>
        <v>0</v>
      </c>
      <c r="C38" s="10">
        <f t="shared" si="34"/>
        <v>-1.0002</v>
      </c>
      <c r="E38">
        <v>29</v>
      </c>
      <c r="F38" s="10">
        <f t="shared" si="39"/>
        <v>2.0000000000000001E-4</v>
      </c>
      <c r="G38" s="10">
        <f t="shared" si="39"/>
        <v>-1E-4</v>
      </c>
    </row>
    <row r="39" spans="1:7" x14ac:dyDescent="0.25">
      <c r="A39">
        <v>30</v>
      </c>
      <c r="B39" s="24">
        <f t="shared" si="34"/>
        <v>0</v>
      </c>
      <c r="C39" s="10">
        <f t="shared" si="34"/>
        <v>-1.0002</v>
      </c>
      <c r="E39">
        <v>30</v>
      </c>
      <c r="F39" s="10">
        <f t="shared" si="39"/>
        <v>2.0000000000000001E-4</v>
      </c>
      <c r="G39" s="10">
        <f t="shared" si="39"/>
        <v>-1E-4</v>
      </c>
    </row>
    <row r="40" spans="1:7" x14ac:dyDescent="0.25">
      <c r="A40">
        <v>1</v>
      </c>
      <c r="B40" s="24">
        <f>B10</f>
        <v>0</v>
      </c>
      <c r="C40" s="6">
        <f>C10</f>
        <v>0</v>
      </c>
      <c r="E40">
        <f>E10</f>
        <v>1</v>
      </c>
      <c r="F40" s="10">
        <f>F10</f>
        <v>1E-4</v>
      </c>
      <c r="G40" s="10">
        <f>G10</f>
        <v>-1E-4</v>
      </c>
    </row>
    <row r="56" spans="1:13" x14ac:dyDescent="0.25">
      <c r="A56" s="12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4" t="s">
        <v>3</v>
      </c>
      <c r="B57" s="13"/>
      <c r="C57" s="13"/>
      <c r="D57" s="13"/>
      <c r="E57" s="13"/>
      <c r="F57" s="13"/>
      <c r="G57" s="14" t="s">
        <v>4</v>
      </c>
      <c r="H57" s="13"/>
      <c r="I57" s="13"/>
      <c r="J57" s="13"/>
      <c r="K57" s="13"/>
      <c r="L57" s="13"/>
      <c r="M57" s="13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3"/>
      <c r="B62" s="13" t="s">
        <v>0</v>
      </c>
      <c r="C62" s="13" t="s">
        <v>2</v>
      </c>
      <c r="D62" s="15" t="s">
        <v>7</v>
      </c>
      <c r="E62" s="13"/>
      <c r="F62" s="13"/>
      <c r="G62" s="13"/>
      <c r="H62" s="13" t="s">
        <v>0</v>
      </c>
      <c r="I62" s="13" t="s">
        <v>2</v>
      </c>
      <c r="J62" s="15" t="s">
        <v>7</v>
      </c>
      <c r="K62" s="13"/>
      <c r="L62" s="13"/>
      <c r="M62" s="13"/>
    </row>
    <row r="63" spans="1:13" x14ac:dyDescent="0.25">
      <c r="A63" s="13"/>
      <c r="B63" s="13" t="s">
        <v>5</v>
      </c>
      <c r="C63" s="13" t="s">
        <v>5</v>
      </c>
      <c r="D63" s="13" t="s">
        <v>5</v>
      </c>
      <c r="E63" s="13"/>
      <c r="F63" s="13"/>
      <c r="G63" s="13"/>
      <c r="H63" s="13" t="s">
        <v>5</v>
      </c>
      <c r="I63" s="13" t="s">
        <v>5</v>
      </c>
      <c r="J63" s="13" t="s">
        <v>5</v>
      </c>
      <c r="K63" s="13"/>
      <c r="L63" s="13"/>
      <c r="M63" s="13"/>
    </row>
    <row r="64" spans="1:13" x14ac:dyDescent="0.25">
      <c r="A64" s="13">
        <f t="shared" ref="A64:C79" si="40">A10</f>
        <v>1</v>
      </c>
      <c r="B64" s="13">
        <f t="shared" si="40"/>
        <v>0</v>
      </c>
      <c r="C64" s="13">
        <f t="shared" si="40"/>
        <v>0</v>
      </c>
      <c r="D64" s="13">
        <f t="shared" ref="D64:D93" si="41">SQRT((B65-B64)^2+(C65-C64)^2)</f>
        <v>11.01135777277262</v>
      </c>
      <c r="E64" s="13"/>
      <c r="F64" s="13"/>
      <c r="G64" s="13">
        <f t="shared" ref="G64:I79" si="42">E10</f>
        <v>1</v>
      </c>
      <c r="H64" s="13">
        <f t="shared" si="42"/>
        <v>1E-4</v>
      </c>
      <c r="I64" s="13">
        <f t="shared" si="42"/>
        <v>-1E-4</v>
      </c>
      <c r="J64" s="13">
        <f t="shared" ref="J64:J93" si="43">SQRT((H65-H64)^2+(I65-I64)^2)</f>
        <v>1E-4</v>
      </c>
      <c r="K64" s="13"/>
      <c r="L64" s="13"/>
      <c r="M64" s="13"/>
    </row>
    <row r="65" spans="1:13" x14ac:dyDescent="0.25">
      <c r="A65" s="13">
        <f t="shared" si="40"/>
        <v>2</v>
      </c>
      <c r="B65" s="13">
        <f t="shared" si="40"/>
        <v>11</v>
      </c>
      <c r="C65" s="13">
        <f t="shared" si="40"/>
        <v>-0.5</v>
      </c>
      <c r="D65" s="13">
        <f t="shared" si="41"/>
        <v>12.000000041666667</v>
      </c>
      <c r="E65" s="13"/>
      <c r="F65" s="13"/>
      <c r="G65" s="13">
        <f t="shared" si="42"/>
        <v>2</v>
      </c>
      <c r="H65" s="13">
        <f t="shared" si="42"/>
        <v>1E-4</v>
      </c>
      <c r="I65" s="13">
        <f t="shared" si="42"/>
        <v>-2.0000000000000001E-4</v>
      </c>
      <c r="J65" s="13">
        <f t="shared" si="43"/>
        <v>1E-4</v>
      </c>
      <c r="K65" s="13"/>
      <c r="L65" s="13"/>
      <c r="M65" s="13"/>
    </row>
    <row r="66" spans="1:13" x14ac:dyDescent="0.25">
      <c r="A66" s="13">
        <f t="shared" si="40"/>
        <v>3</v>
      </c>
      <c r="B66" s="13">
        <f t="shared" si="40"/>
        <v>23</v>
      </c>
      <c r="C66" s="13">
        <f t="shared" si="40"/>
        <v>-0.501</v>
      </c>
      <c r="D66" s="13">
        <f t="shared" si="41"/>
        <v>0.70640002831257021</v>
      </c>
      <c r="E66" s="13"/>
      <c r="F66" s="13"/>
      <c r="G66" s="13">
        <f t="shared" si="42"/>
        <v>3</v>
      </c>
      <c r="H66" s="13">
        <f t="shared" si="42"/>
        <v>2.0000000000000001E-4</v>
      </c>
      <c r="I66" s="13">
        <f t="shared" si="42"/>
        <v>-2.0000000000000001E-4</v>
      </c>
      <c r="J66" s="13">
        <f t="shared" si="43"/>
        <v>1E-4</v>
      </c>
      <c r="K66" s="13"/>
      <c r="L66" s="13"/>
      <c r="M66" s="13"/>
    </row>
    <row r="67" spans="1:13" x14ac:dyDescent="0.25">
      <c r="A67" s="13">
        <f t="shared" si="40"/>
        <v>4</v>
      </c>
      <c r="B67" s="13">
        <f t="shared" si="40"/>
        <v>23.5</v>
      </c>
      <c r="C67" s="13">
        <f t="shared" si="40"/>
        <v>-1</v>
      </c>
      <c r="D67" s="13">
        <f t="shared" si="41"/>
        <v>9.9999999999988987E-5</v>
      </c>
      <c r="E67" s="13"/>
      <c r="F67" s="13"/>
      <c r="G67" s="13">
        <f t="shared" si="42"/>
        <v>4</v>
      </c>
      <c r="H67" s="13">
        <f t="shared" si="42"/>
        <v>2.0000000000000001E-4</v>
      </c>
      <c r="I67" s="13">
        <f t="shared" si="42"/>
        <v>-1E-4</v>
      </c>
      <c r="J67" s="13">
        <f t="shared" si="43"/>
        <v>0</v>
      </c>
      <c r="K67" s="13"/>
      <c r="L67" s="13"/>
      <c r="M67" s="13"/>
    </row>
    <row r="68" spans="1:13" x14ac:dyDescent="0.25">
      <c r="A68" s="13">
        <f t="shared" si="40"/>
        <v>5</v>
      </c>
      <c r="B68" s="13">
        <f t="shared" si="40"/>
        <v>23.5</v>
      </c>
      <c r="C68" s="13">
        <f t="shared" si="40"/>
        <v>-1.0001</v>
      </c>
      <c r="D68" s="13">
        <f t="shared" si="41"/>
        <v>23.500000000212765</v>
      </c>
      <c r="E68" s="13"/>
      <c r="F68" s="13"/>
      <c r="G68" s="13">
        <f t="shared" si="42"/>
        <v>5</v>
      </c>
      <c r="H68" s="13">
        <f t="shared" si="42"/>
        <v>2.0000000000000001E-4</v>
      </c>
      <c r="I68" s="13">
        <f t="shared" si="42"/>
        <v>-1E-4</v>
      </c>
      <c r="J68" s="13">
        <f t="shared" si="43"/>
        <v>0</v>
      </c>
      <c r="K68" s="13"/>
      <c r="L68" s="13"/>
      <c r="M68" s="13"/>
    </row>
    <row r="69" spans="1:13" x14ac:dyDescent="0.25">
      <c r="A69" s="13">
        <f t="shared" si="40"/>
        <v>6</v>
      </c>
      <c r="B69" s="13">
        <f t="shared" si="40"/>
        <v>0</v>
      </c>
      <c r="C69" s="13">
        <f t="shared" si="40"/>
        <v>-1.0002</v>
      </c>
      <c r="D69" s="13">
        <f t="shared" si="41"/>
        <v>0</v>
      </c>
      <c r="E69" s="13"/>
      <c r="F69" s="13"/>
      <c r="G69" s="13">
        <f t="shared" si="42"/>
        <v>6</v>
      </c>
      <c r="H69" s="13">
        <f t="shared" si="42"/>
        <v>2.0000000000000001E-4</v>
      </c>
      <c r="I69" s="13">
        <f t="shared" si="42"/>
        <v>-1E-4</v>
      </c>
      <c r="J69" s="13">
        <f t="shared" si="43"/>
        <v>0</v>
      </c>
      <c r="K69" s="13"/>
      <c r="L69" s="13"/>
      <c r="M69" s="13"/>
    </row>
    <row r="70" spans="1:13" x14ac:dyDescent="0.25">
      <c r="A70" s="13">
        <f t="shared" si="40"/>
        <v>7</v>
      </c>
      <c r="B70" s="13">
        <f t="shared" si="40"/>
        <v>0</v>
      </c>
      <c r="C70" s="13">
        <f t="shared" si="40"/>
        <v>-1.0002</v>
      </c>
      <c r="D70" s="13">
        <f t="shared" si="41"/>
        <v>0</v>
      </c>
      <c r="E70" s="13"/>
      <c r="F70" s="13"/>
      <c r="G70" s="13">
        <f t="shared" si="42"/>
        <v>7</v>
      </c>
      <c r="H70" s="13">
        <f t="shared" si="42"/>
        <v>2.0000000000000001E-4</v>
      </c>
      <c r="I70" s="13">
        <f t="shared" si="42"/>
        <v>-1E-4</v>
      </c>
      <c r="J70" s="13">
        <f t="shared" si="43"/>
        <v>0</v>
      </c>
      <c r="K70" s="13"/>
      <c r="L70" s="13"/>
      <c r="M70" s="13"/>
    </row>
    <row r="71" spans="1:13" x14ac:dyDescent="0.25">
      <c r="A71" s="13">
        <f t="shared" si="40"/>
        <v>8</v>
      </c>
      <c r="B71" s="13">
        <f t="shared" si="40"/>
        <v>0</v>
      </c>
      <c r="C71" s="13">
        <f t="shared" si="40"/>
        <v>-1.0002</v>
      </c>
      <c r="D71" s="13">
        <f t="shared" si="41"/>
        <v>0</v>
      </c>
      <c r="E71" s="13"/>
      <c r="F71" s="13"/>
      <c r="G71" s="13">
        <f>E17</f>
        <v>8</v>
      </c>
      <c r="H71" s="13">
        <f t="shared" si="42"/>
        <v>2.0000000000000001E-4</v>
      </c>
      <c r="I71" s="13">
        <f t="shared" si="42"/>
        <v>-1E-4</v>
      </c>
      <c r="J71" s="13">
        <f t="shared" si="43"/>
        <v>0</v>
      </c>
      <c r="K71" s="13"/>
      <c r="L71" s="13"/>
      <c r="M71" s="13"/>
    </row>
    <row r="72" spans="1:13" x14ac:dyDescent="0.25">
      <c r="A72" s="13">
        <f t="shared" si="40"/>
        <v>9</v>
      </c>
      <c r="B72" s="13">
        <f t="shared" si="40"/>
        <v>0</v>
      </c>
      <c r="C72" s="13">
        <f t="shared" si="40"/>
        <v>-1.0002</v>
      </c>
      <c r="D72" s="13">
        <f t="shared" si="41"/>
        <v>0</v>
      </c>
      <c r="E72" s="13"/>
      <c r="F72" s="13"/>
      <c r="G72" s="13">
        <f t="shared" ref="G72:I93" si="44">E18</f>
        <v>9</v>
      </c>
      <c r="H72" s="13">
        <f t="shared" si="42"/>
        <v>2.0000000000000001E-4</v>
      </c>
      <c r="I72" s="13">
        <f t="shared" si="42"/>
        <v>-1E-4</v>
      </c>
      <c r="J72" s="13">
        <f t="shared" si="43"/>
        <v>0</v>
      </c>
      <c r="K72" s="13"/>
      <c r="L72" s="13"/>
      <c r="M72" s="13"/>
    </row>
    <row r="73" spans="1:13" x14ac:dyDescent="0.25">
      <c r="A73" s="13">
        <f t="shared" si="40"/>
        <v>10</v>
      </c>
      <c r="B73" s="13">
        <f t="shared" si="40"/>
        <v>0</v>
      </c>
      <c r="C73" s="13">
        <f t="shared" si="40"/>
        <v>-1.0002</v>
      </c>
      <c r="D73" s="13">
        <f t="shared" si="41"/>
        <v>0</v>
      </c>
      <c r="E73" s="13"/>
      <c r="F73" s="13"/>
      <c r="G73" s="13">
        <f t="shared" si="44"/>
        <v>10</v>
      </c>
      <c r="H73" s="13">
        <f t="shared" si="42"/>
        <v>2.0000000000000001E-4</v>
      </c>
      <c r="I73" s="13">
        <f t="shared" si="42"/>
        <v>-1E-4</v>
      </c>
      <c r="J73" s="13">
        <f t="shared" si="43"/>
        <v>0</v>
      </c>
      <c r="K73" s="13"/>
      <c r="L73" s="13"/>
      <c r="M73" s="13"/>
    </row>
    <row r="74" spans="1:13" x14ac:dyDescent="0.25">
      <c r="A74" s="13">
        <f t="shared" si="40"/>
        <v>11</v>
      </c>
      <c r="B74" s="13">
        <f t="shared" si="40"/>
        <v>0</v>
      </c>
      <c r="C74" s="13">
        <f t="shared" si="40"/>
        <v>-1.0002</v>
      </c>
      <c r="D74" s="13">
        <f t="shared" si="41"/>
        <v>0</v>
      </c>
      <c r="E74" s="13"/>
      <c r="F74" s="13"/>
      <c r="G74" s="13">
        <f t="shared" si="44"/>
        <v>11</v>
      </c>
      <c r="H74" s="13">
        <f t="shared" si="42"/>
        <v>2.0000000000000001E-4</v>
      </c>
      <c r="I74" s="13">
        <f t="shared" si="42"/>
        <v>-1E-4</v>
      </c>
      <c r="J74" s="13">
        <f t="shared" si="43"/>
        <v>0</v>
      </c>
      <c r="K74" s="13"/>
      <c r="L74" s="13"/>
      <c r="M74" s="13"/>
    </row>
    <row r="75" spans="1:13" x14ac:dyDescent="0.25">
      <c r="A75" s="13">
        <f t="shared" si="40"/>
        <v>12</v>
      </c>
      <c r="B75" s="13">
        <f t="shared" si="40"/>
        <v>0</v>
      </c>
      <c r="C75" s="13">
        <f t="shared" si="40"/>
        <v>-1.0002</v>
      </c>
      <c r="D75" s="13">
        <f t="shared" si="41"/>
        <v>0</v>
      </c>
      <c r="E75" s="13"/>
      <c r="F75" s="13"/>
      <c r="G75" s="13">
        <f t="shared" si="44"/>
        <v>12</v>
      </c>
      <c r="H75" s="13">
        <f t="shared" si="42"/>
        <v>2.0000000000000001E-4</v>
      </c>
      <c r="I75" s="13">
        <f t="shared" si="42"/>
        <v>-1E-4</v>
      </c>
      <c r="J75" s="13">
        <f t="shared" si="43"/>
        <v>0</v>
      </c>
      <c r="K75" s="13"/>
      <c r="L75" s="13"/>
      <c r="M75" s="13"/>
    </row>
    <row r="76" spans="1:13" x14ac:dyDescent="0.25">
      <c r="A76" s="13">
        <f t="shared" si="40"/>
        <v>13</v>
      </c>
      <c r="B76" s="13">
        <f t="shared" si="40"/>
        <v>0</v>
      </c>
      <c r="C76" s="13">
        <f t="shared" si="40"/>
        <v>-1.0002</v>
      </c>
      <c r="D76" s="13">
        <f t="shared" si="41"/>
        <v>0</v>
      </c>
      <c r="E76" s="13"/>
      <c r="F76" s="13"/>
      <c r="G76" s="13">
        <f t="shared" si="44"/>
        <v>13</v>
      </c>
      <c r="H76" s="13">
        <f t="shared" si="42"/>
        <v>2.0000000000000001E-4</v>
      </c>
      <c r="I76" s="13">
        <f t="shared" si="42"/>
        <v>-1E-4</v>
      </c>
      <c r="J76" s="13">
        <f t="shared" si="43"/>
        <v>0</v>
      </c>
      <c r="K76" s="13"/>
      <c r="L76" s="13"/>
      <c r="M76" s="13"/>
    </row>
    <row r="77" spans="1:13" x14ac:dyDescent="0.25">
      <c r="A77" s="13">
        <f t="shared" si="40"/>
        <v>14</v>
      </c>
      <c r="B77" s="13">
        <f t="shared" si="40"/>
        <v>0</v>
      </c>
      <c r="C77" s="13">
        <f t="shared" si="40"/>
        <v>-1.0002</v>
      </c>
      <c r="D77" s="13">
        <f t="shared" si="41"/>
        <v>0</v>
      </c>
      <c r="E77" s="13"/>
      <c r="F77" s="13"/>
      <c r="G77" s="13">
        <f t="shared" si="44"/>
        <v>14</v>
      </c>
      <c r="H77" s="13">
        <f t="shared" si="42"/>
        <v>2.0000000000000001E-4</v>
      </c>
      <c r="I77" s="13">
        <f t="shared" si="42"/>
        <v>-1E-4</v>
      </c>
      <c r="J77" s="13">
        <f t="shared" si="43"/>
        <v>0</v>
      </c>
      <c r="K77" s="13"/>
      <c r="L77" s="13"/>
      <c r="M77" s="13"/>
    </row>
    <row r="78" spans="1:13" x14ac:dyDescent="0.25">
      <c r="A78" s="13">
        <f t="shared" si="40"/>
        <v>15</v>
      </c>
      <c r="B78" s="13">
        <f t="shared" si="40"/>
        <v>0</v>
      </c>
      <c r="C78" s="13">
        <f t="shared" si="40"/>
        <v>-1.0002</v>
      </c>
      <c r="D78" s="13">
        <f t="shared" si="41"/>
        <v>0</v>
      </c>
      <c r="E78" s="13"/>
      <c r="F78" s="13"/>
      <c r="G78" s="13">
        <f t="shared" si="44"/>
        <v>15</v>
      </c>
      <c r="H78" s="13">
        <f t="shared" si="42"/>
        <v>2.0000000000000001E-4</v>
      </c>
      <c r="I78" s="13">
        <f t="shared" si="42"/>
        <v>-1E-4</v>
      </c>
      <c r="J78" s="13">
        <f t="shared" si="43"/>
        <v>0</v>
      </c>
      <c r="K78" s="13"/>
      <c r="L78" s="13"/>
      <c r="M78" s="13"/>
    </row>
    <row r="79" spans="1:13" x14ac:dyDescent="0.25">
      <c r="A79" s="13">
        <f t="shared" si="40"/>
        <v>16</v>
      </c>
      <c r="B79" s="13">
        <f t="shared" si="40"/>
        <v>0</v>
      </c>
      <c r="C79" s="13">
        <f t="shared" si="40"/>
        <v>-1.0002</v>
      </c>
      <c r="D79" s="13">
        <f t="shared" si="41"/>
        <v>0</v>
      </c>
      <c r="E79" s="13"/>
      <c r="F79" s="13"/>
      <c r="G79" s="13">
        <f t="shared" si="44"/>
        <v>16</v>
      </c>
      <c r="H79" s="13">
        <f t="shared" si="42"/>
        <v>2.0000000000000001E-4</v>
      </c>
      <c r="I79" s="13">
        <f t="shared" si="42"/>
        <v>-1E-4</v>
      </c>
      <c r="J79" s="13">
        <f t="shared" si="43"/>
        <v>0</v>
      </c>
      <c r="K79" s="13"/>
      <c r="L79" s="13"/>
      <c r="M79" s="13"/>
    </row>
    <row r="80" spans="1:13" x14ac:dyDescent="0.25">
      <c r="A80" s="13">
        <f t="shared" ref="A80:C94" si="45">A26</f>
        <v>17</v>
      </c>
      <c r="B80" s="13">
        <f t="shared" si="45"/>
        <v>0</v>
      </c>
      <c r="C80" s="13">
        <f t="shared" si="45"/>
        <v>-1.0002</v>
      </c>
      <c r="D80" s="13">
        <f t="shared" si="41"/>
        <v>0</v>
      </c>
      <c r="E80" s="13"/>
      <c r="F80" s="13"/>
      <c r="G80" s="13">
        <f t="shared" si="44"/>
        <v>17</v>
      </c>
      <c r="H80" s="13">
        <f t="shared" si="44"/>
        <v>2.0000000000000001E-4</v>
      </c>
      <c r="I80" s="13">
        <f t="shared" si="44"/>
        <v>-1E-4</v>
      </c>
      <c r="J80" s="13">
        <f t="shared" si="43"/>
        <v>0</v>
      </c>
      <c r="K80" s="13"/>
      <c r="L80" s="13"/>
      <c r="M80" s="13"/>
    </row>
    <row r="81" spans="1:13" x14ac:dyDescent="0.25">
      <c r="A81" s="13">
        <f t="shared" si="45"/>
        <v>18</v>
      </c>
      <c r="B81" s="13">
        <f t="shared" si="45"/>
        <v>0</v>
      </c>
      <c r="C81" s="13">
        <f t="shared" si="45"/>
        <v>-1.0002</v>
      </c>
      <c r="D81" s="13">
        <f t="shared" si="41"/>
        <v>0</v>
      </c>
      <c r="E81" s="13"/>
      <c r="F81" s="13"/>
      <c r="G81" s="13">
        <f t="shared" si="44"/>
        <v>18</v>
      </c>
      <c r="H81" s="13">
        <f t="shared" si="44"/>
        <v>2.0000000000000001E-4</v>
      </c>
      <c r="I81" s="13">
        <f t="shared" si="44"/>
        <v>-1E-4</v>
      </c>
      <c r="J81" s="13">
        <f t="shared" si="43"/>
        <v>0</v>
      </c>
      <c r="K81" s="13"/>
      <c r="L81" s="13"/>
      <c r="M81" s="13"/>
    </row>
    <row r="82" spans="1:13" x14ac:dyDescent="0.25">
      <c r="A82" s="13">
        <f t="shared" si="45"/>
        <v>19</v>
      </c>
      <c r="B82" s="13">
        <f t="shared" si="45"/>
        <v>0</v>
      </c>
      <c r="C82" s="13">
        <f t="shared" si="45"/>
        <v>-1.0002</v>
      </c>
      <c r="D82" s="13">
        <f t="shared" si="41"/>
        <v>0</v>
      </c>
      <c r="E82" s="13"/>
      <c r="F82" s="13"/>
      <c r="G82" s="13">
        <f t="shared" si="44"/>
        <v>19</v>
      </c>
      <c r="H82" s="13">
        <f t="shared" si="44"/>
        <v>2.0000000000000001E-4</v>
      </c>
      <c r="I82" s="13">
        <f t="shared" si="44"/>
        <v>-1E-4</v>
      </c>
      <c r="J82" s="13">
        <f t="shared" si="43"/>
        <v>0</v>
      </c>
      <c r="K82" s="13"/>
      <c r="L82" s="13"/>
      <c r="M82" s="13"/>
    </row>
    <row r="83" spans="1:13" x14ac:dyDescent="0.25">
      <c r="A83" s="13">
        <f t="shared" si="45"/>
        <v>20</v>
      </c>
      <c r="B83" s="13">
        <f t="shared" si="45"/>
        <v>0</v>
      </c>
      <c r="C83" s="13">
        <f t="shared" si="45"/>
        <v>-1.0002</v>
      </c>
      <c r="D83" s="13">
        <f t="shared" si="41"/>
        <v>0</v>
      </c>
      <c r="E83" s="13"/>
      <c r="F83" s="13"/>
      <c r="G83" s="13">
        <f t="shared" si="44"/>
        <v>20</v>
      </c>
      <c r="H83" s="13">
        <f t="shared" si="44"/>
        <v>2.0000000000000001E-4</v>
      </c>
      <c r="I83" s="13">
        <f t="shared" si="44"/>
        <v>-1E-4</v>
      </c>
      <c r="J83" s="13">
        <f t="shared" si="43"/>
        <v>0</v>
      </c>
      <c r="K83" s="13"/>
      <c r="L83" s="13"/>
      <c r="M83" s="13"/>
    </row>
    <row r="84" spans="1:13" x14ac:dyDescent="0.25">
      <c r="A84" s="13">
        <f t="shared" si="45"/>
        <v>21</v>
      </c>
      <c r="B84" s="13">
        <f t="shared" si="45"/>
        <v>0</v>
      </c>
      <c r="C84" s="13">
        <f t="shared" si="45"/>
        <v>-1.0002</v>
      </c>
      <c r="D84" s="13">
        <f t="shared" si="41"/>
        <v>0</v>
      </c>
      <c r="E84" s="13"/>
      <c r="F84" s="13"/>
      <c r="G84" s="13">
        <f t="shared" si="44"/>
        <v>21</v>
      </c>
      <c r="H84" s="13">
        <f t="shared" si="44"/>
        <v>2.0000000000000001E-4</v>
      </c>
      <c r="I84" s="13">
        <f t="shared" si="44"/>
        <v>-1E-4</v>
      </c>
      <c r="J84" s="13">
        <f t="shared" si="43"/>
        <v>0</v>
      </c>
      <c r="K84" s="13"/>
      <c r="L84" s="13"/>
      <c r="M84" s="13"/>
    </row>
    <row r="85" spans="1:13" x14ac:dyDescent="0.25">
      <c r="A85" s="13">
        <f t="shared" si="45"/>
        <v>22</v>
      </c>
      <c r="B85" s="13">
        <f t="shared" si="45"/>
        <v>0</v>
      </c>
      <c r="C85" s="13">
        <f t="shared" si="45"/>
        <v>-1.0002</v>
      </c>
      <c r="D85" s="13">
        <f t="shared" si="41"/>
        <v>0</v>
      </c>
      <c r="E85" s="13"/>
      <c r="F85" s="13"/>
      <c r="G85" s="13">
        <f t="shared" si="44"/>
        <v>22</v>
      </c>
      <c r="H85" s="13">
        <f t="shared" si="44"/>
        <v>2.0000000000000001E-4</v>
      </c>
      <c r="I85" s="13">
        <f t="shared" si="44"/>
        <v>-1E-4</v>
      </c>
      <c r="J85" s="13">
        <f t="shared" si="43"/>
        <v>0</v>
      </c>
      <c r="K85" s="13"/>
      <c r="L85" s="13"/>
      <c r="M85" s="13"/>
    </row>
    <row r="86" spans="1:13" x14ac:dyDescent="0.25">
      <c r="A86" s="13">
        <f t="shared" si="45"/>
        <v>23</v>
      </c>
      <c r="B86" s="13">
        <f t="shared" si="45"/>
        <v>0</v>
      </c>
      <c r="C86" s="13">
        <f t="shared" si="45"/>
        <v>-1.0002</v>
      </c>
      <c r="D86" s="13">
        <f t="shared" si="41"/>
        <v>0</v>
      </c>
      <c r="E86" s="13"/>
      <c r="F86" s="13"/>
      <c r="G86" s="13">
        <f t="shared" si="44"/>
        <v>23</v>
      </c>
      <c r="H86" s="13">
        <f t="shared" si="44"/>
        <v>2.0000000000000001E-4</v>
      </c>
      <c r="I86" s="13">
        <f t="shared" si="44"/>
        <v>-1E-4</v>
      </c>
      <c r="J86" s="13">
        <f t="shared" si="43"/>
        <v>0</v>
      </c>
      <c r="K86" s="13"/>
      <c r="L86" s="13"/>
      <c r="M86" s="13"/>
    </row>
    <row r="87" spans="1:13" x14ac:dyDescent="0.25">
      <c r="A87" s="13">
        <f t="shared" si="45"/>
        <v>24</v>
      </c>
      <c r="B87" s="13">
        <f t="shared" si="45"/>
        <v>0</v>
      </c>
      <c r="C87" s="13">
        <f t="shared" si="45"/>
        <v>-1.0002</v>
      </c>
      <c r="D87" s="13">
        <f t="shared" si="41"/>
        <v>0</v>
      </c>
      <c r="E87" s="13"/>
      <c r="F87" s="13"/>
      <c r="G87" s="13">
        <f t="shared" si="44"/>
        <v>24</v>
      </c>
      <c r="H87" s="13">
        <f t="shared" si="44"/>
        <v>2.0000000000000001E-4</v>
      </c>
      <c r="I87" s="13">
        <f t="shared" si="44"/>
        <v>-1E-4</v>
      </c>
      <c r="J87" s="13">
        <f t="shared" si="43"/>
        <v>0</v>
      </c>
      <c r="K87" s="13"/>
      <c r="L87" s="13"/>
      <c r="M87" s="13"/>
    </row>
    <row r="88" spans="1:13" x14ac:dyDescent="0.25">
      <c r="A88" s="13">
        <f t="shared" si="45"/>
        <v>25</v>
      </c>
      <c r="B88" s="13">
        <f t="shared" si="45"/>
        <v>0</v>
      </c>
      <c r="C88" s="13">
        <f t="shared" si="45"/>
        <v>-1.0002</v>
      </c>
      <c r="D88" s="13">
        <f t="shared" si="41"/>
        <v>0</v>
      </c>
      <c r="E88" s="13"/>
      <c r="F88" s="13"/>
      <c r="G88" s="13">
        <f t="shared" si="44"/>
        <v>25</v>
      </c>
      <c r="H88" s="13">
        <f t="shared" si="44"/>
        <v>2.0000000000000001E-4</v>
      </c>
      <c r="I88" s="13">
        <f t="shared" si="44"/>
        <v>-1E-4</v>
      </c>
      <c r="J88" s="13">
        <f t="shared" si="43"/>
        <v>0</v>
      </c>
      <c r="K88" s="13"/>
      <c r="L88" s="13"/>
      <c r="M88" s="13"/>
    </row>
    <row r="89" spans="1:13" x14ac:dyDescent="0.25">
      <c r="A89" s="13">
        <f t="shared" si="45"/>
        <v>26</v>
      </c>
      <c r="B89" s="13">
        <f t="shared" si="45"/>
        <v>0</v>
      </c>
      <c r="C89" s="13">
        <f t="shared" si="45"/>
        <v>-1.0002</v>
      </c>
      <c r="D89" s="13">
        <f t="shared" si="41"/>
        <v>0</v>
      </c>
      <c r="E89" s="13"/>
      <c r="F89" s="13"/>
      <c r="G89" s="13">
        <f t="shared" si="44"/>
        <v>26</v>
      </c>
      <c r="H89" s="13">
        <f t="shared" si="44"/>
        <v>2.0000000000000001E-4</v>
      </c>
      <c r="I89" s="13">
        <f t="shared" si="44"/>
        <v>-1E-4</v>
      </c>
      <c r="J89" s="13">
        <f t="shared" si="43"/>
        <v>0</v>
      </c>
      <c r="K89" s="13"/>
      <c r="L89" s="13"/>
      <c r="M89" s="13"/>
    </row>
    <row r="90" spans="1:13" x14ac:dyDescent="0.25">
      <c r="A90" s="13">
        <f t="shared" si="45"/>
        <v>27</v>
      </c>
      <c r="B90" s="13">
        <f t="shared" si="45"/>
        <v>0</v>
      </c>
      <c r="C90" s="13">
        <f t="shared" si="45"/>
        <v>-1.0002</v>
      </c>
      <c r="D90" s="13">
        <f t="shared" si="41"/>
        <v>0</v>
      </c>
      <c r="E90" s="13"/>
      <c r="F90" s="13"/>
      <c r="G90" s="13">
        <f t="shared" si="44"/>
        <v>27</v>
      </c>
      <c r="H90" s="13">
        <f t="shared" si="44"/>
        <v>2.0000000000000001E-4</v>
      </c>
      <c r="I90" s="13">
        <f t="shared" si="44"/>
        <v>-1E-4</v>
      </c>
      <c r="J90" s="13">
        <f t="shared" si="43"/>
        <v>0</v>
      </c>
      <c r="K90" s="13"/>
      <c r="L90" s="13"/>
      <c r="M90" s="13"/>
    </row>
    <row r="91" spans="1:13" x14ac:dyDescent="0.25">
      <c r="A91" s="13">
        <f t="shared" si="45"/>
        <v>28</v>
      </c>
      <c r="B91" s="13">
        <f t="shared" si="45"/>
        <v>0</v>
      </c>
      <c r="C91" s="13">
        <f t="shared" si="45"/>
        <v>-1.0002</v>
      </c>
      <c r="D91" s="13">
        <f t="shared" si="41"/>
        <v>0</v>
      </c>
      <c r="E91" s="13"/>
      <c r="F91" s="13"/>
      <c r="G91" s="13">
        <f t="shared" si="44"/>
        <v>28</v>
      </c>
      <c r="H91" s="13">
        <f t="shared" si="44"/>
        <v>2.0000000000000001E-4</v>
      </c>
      <c r="I91" s="13">
        <f t="shared" si="44"/>
        <v>-1E-4</v>
      </c>
      <c r="J91" s="13">
        <f t="shared" si="43"/>
        <v>0</v>
      </c>
      <c r="K91" s="13"/>
      <c r="L91" s="13"/>
      <c r="M91" s="13"/>
    </row>
    <row r="92" spans="1:13" x14ac:dyDescent="0.25">
      <c r="A92" s="13">
        <f t="shared" si="45"/>
        <v>29</v>
      </c>
      <c r="B92" s="13">
        <f t="shared" si="45"/>
        <v>0</v>
      </c>
      <c r="C92" s="13">
        <f t="shared" si="45"/>
        <v>-1.0002</v>
      </c>
      <c r="D92" s="13">
        <f t="shared" si="41"/>
        <v>0</v>
      </c>
      <c r="E92" s="13"/>
      <c r="F92" s="13"/>
      <c r="G92" s="13">
        <f t="shared" si="44"/>
        <v>29</v>
      </c>
      <c r="H92" s="13">
        <f t="shared" si="44"/>
        <v>2.0000000000000001E-4</v>
      </c>
      <c r="I92" s="13">
        <f t="shared" si="44"/>
        <v>-1E-4</v>
      </c>
      <c r="J92" s="13">
        <f t="shared" si="43"/>
        <v>0</v>
      </c>
      <c r="K92" s="13"/>
      <c r="L92" s="13"/>
      <c r="M92" s="13"/>
    </row>
    <row r="93" spans="1:13" x14ac:dyDescent="0.25">
      <c r="A93" s="13">
        <f t="shared" si="45"/>
        <v>30</v>
      </c>
      <c r="B93" s="13">
        <f t="shared" si="45"/>
        <v>0</v>
      </c>
      <c r="C93" s="13">
        <f t="shared" si="45"/>
        <v>-1.0002</v>
      </c>
      <c r="D93" s="13">
        <f t="shared" si="41"/>
        <v>1.0002</v>
      </c>
      <c r="E93" s="13"/>
      <c r="F93" s="13"/>
      <c r="G93" s="13">
        <f t="shared" si="44"/>
        <v>30</v>
      </c>
      <c r="H93" s="13">
        <f t="shared" si="44"/>
        <v>2.0000000000000001E-4</v>
      </c>
      <c r="I93" s="13">
        <f t="shared" si="44"/>
        <v>-1E-4</v>
      </c>
      <c r="J93" s="13">
        <f t="shared" si="43"/>
        <v>1E-4</v>
      </c>
      <c r="K93" s="13"/>
      <c r="L93" s="13"/>
      <c r="M93" s="13"/>
    </row>
    <row r="94" spans="1:13" x14ac:dyDescent="0.25">
      <c r="A94" s="13">
        <f>A40</f>
        <v>1</v>
      </c>
      <c r="B94" s="13">
        <f t="shared" si="45"/>
        <v>0</v>
      </c>
      <c r="C94" s="13">
        <f t="shared" si="45"/>
        <v>0</v>
      </c>
      <c r="D94" s="13"/>
      <c r="E94" s="13"/>
      <c r="F94" s="13"/>
      <c r="G94" s="13">
        <f>E40</f>
        <v>1</v>
      </c>
      <c r="H94" s="13">
        <f t="shared" ref="H94:I94" si="46">F40</f>
        <v>1E-4</v>
      </c>
      <c r="I94" s="13">
        <f t="shared" si="46"/>
        <v>-1E-4</v>
      </c>
      <c r="J94" s="13"/>
      <c r="K94" s="13"/>
      <c r="L94" s="13"/>
      <c r="M94" s="13"/>
    </row>
    <row r="95" spans="1:13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x14ac:dyDescent="0.25">
      <c r="A97" s="13"/>
      <c r="B97" s="16" t="s">
        <v>7</v>
      </c>
      <c r="C97" s="16" t="s">
        <v>5</v>
      </c>
      <c r="D97" s="17">
        <f>SUM(D64:D94)</f>
        <v>48.218057842964619</v>
      </c>
      <c r="E97" s="13"/>
      <c r="F97" s="13"/>
      <c r="G97" s="13"/>
      <c r="H97" s="16" t="s">
        <v>7</v>
      </c>
      <c r="I97" s="16" t="s">
        <v>5</v>
      </c>
      <c r="J97" s="17">
        <f>SUM(J64:J94)</f>
        <v>4.0000000000000002E-4</v>
      </c>
      <c r="K97" s="13"/>
      <c r="L97" s="13"/>
      <c r="M97" s="13"/>
    </row>
    <row r="98" spans="1:13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5">
      <c r="A99" s="12" t="s">
        <v>13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25">
      <c r="A100" s="14" t="s">
        <v>3</v>
      </c>
      <c r="B100" s="13"/>
      <c r="C100" s="13"/>
      <c r="D100" s="13"/>
      <c r="E100" s="13"/>
      <c r="F100" s="13"/>
      <c r="G100" s="14" t="s">
        <v>4</v>
      </c>
      <c r="H100" s="13"/>
      <c r="I100" s="13"/>
      <c r="J100" s="13"/>
      <c r="K100" s="13"/>
      <c r="L100" s="13"/>
      <c r="M100" s="13"/>
    </row>
    <row r="101" spans="1:13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5">
      <c r="A105" s="13"/>
      <c r="B105" s="13" t="s">
        <v>0</v>
      </c>
      <c r="C105" s="13" t="s">
        <v>2</v>
      </c>
      <c r="D105" s="15" t="s">
        <v>8</v>
      </c>
      <c r="E105" s="13"/>
      <c r="F105" s="13"/>
      <c r="G105" s="13"/>
      <c r="H105" s="13" t="s">
        <v>0</v>
      </c>
      <c r="I105" s="13" t="s">
        <v>2</v>
      </c>
      <c r="J105" s="15" t="s">
        <v>8</v>
      </c>
      <c r="K105" s="13"/>
      <c r="L105" s="13"/>
      <c r="M105" s="13"/>
    </row>
    <row r="106" spans="1:13" x14ac:dyDescent="0.25">
      <c r="A106" s="13"/>
      <c r="B106" s="13" t="s">
        <v>5</v>
      </c>
      <c r="C106" s="13" t="s">
        <v>5</v>
      </c>
      <c r="D106" s="13" t="s">
        <v>9</v>
      </c>
      <c r="E106" s="13"/>
      <c r="F106" s="13"/>
      <c r="G106" s="13"/>
      <c r="H106" s="13" t="s">
        <v>5</v>
      </c>
      <c r="I106" s="13" t="s">
        <v>5</v>
      </c>
      <c r="J106" s="13" t="s">
        <v>9</v>
      </c>
      <c r="K106" s="13"/>
      <c r="L106" s="13"/>
      <c r="M106" s="13"/>
    </row>
    <row r="107" spans="1:13" x14ac:dyDescent="0.25">
      <c r="A107" s="13">
        <f t="shared" ref="A107:C122" si="47">A10</f>
        <v>1</v>
      </c>
      <c r="B107" s="13">
        <f t="shared" si="47"/>
        <v>0</v>
      </c>
      <c r="C107" s="13">
        <f t="shared" si="47"/>
        <v>0</v>
      </c>
      <c r="D107" s="13">
        <f t="shared" ref="D107:D136" si="48">0.5*(C107+C108)*(B108-B107)</f>
        <v>-2.75</v>
      </c>
      <c r="E107" s="13"/>
      <c r="F107" s="13"/>
      <c r="G107" s="13">
        <f t="shared" ref="G107:I122" si="49">E10</f>
        <v>1</v>
      </c>
      <c r="H107" s="13">
        <f t="shared" si="49"/>
        <v>1E-4</v>
      </c>
      <c r="I107" s="13">
        <f t="shared" si="49"/>
        <v>-1E-4</v>
      </c>
      <c r="J107" s="13">
        <f t="shared" ref="J107:J136" si="50">0.5*(I107+I108)*(H108-H107)</f>
        <v>0</v>
      </c>
      <c r="K107" s="13"/>
      <c r="L107" s="13"/>
      <c r="M107" s="13"/>
    </row>
    <row r="108" spans="1:13" x14ac:dyDescent="0.25">
      <c r="A108" s="13">
        <f t="shared" si="47"/>
        <v>2</v>
      </c>
      <c r="B108" s="13">
        <f t="shared" si="47"/>
        <v>11</v>
      </c>
      <c r="C108" s="13">
        <f t="shared" si="47"/>
        <v>-0.5</v>
      </c>
      <c r="D108" s="13">
        <f t="shared" si="48"/>
        <v>-6.0059999999999993</v>
      </c>
      <c r="E108" s="13"/>
      <c r="F108" s="13"/>
      <c r="G108" s="13">
        <f t="shared" si="49"/>
        <v>2</v>
      </c>
      <c r="H108" s="13">
        <f t="shared" si="49"/>
        <v>1E-4</v>
      </c>
      <c r="I108" s="13">
        <f t="shared" si="49"/>
        <v>-2.0000000000000001E-4</v>
      </c>
      <c r="J108" s="13">
        <f t="shared" si="50"/>
        <v>-2E-8</v>
      </c>
      <c r="K108" s="13"/>
      <c r="L108" s="13"/>
      <c r="M108" s="13"/>
    </row>
    <row r="109" spans="1:13" x14ac:dyDescent="0.25">
      <c r="A109" s="13">
        <f t="shared" si="47"/>
        <v>3</v>
      </c>
      <c r="B109" s="13">
        <f t="shared" si="47"/>
        <v>23</v>
      </c>
      <c r="C109" s="13">
        <f t="shared" si="47"/>
        <v>-0.501</v>
      </c>
      <c r="D109" s="13">
        <f t="shared" si="48"/>
        <v>-0.37524999999999997</v>
      </c>
      <c r="E109" s="13"/>
      <c r="F109" s="13"/>
      <c r="G109" s="13">
        <f t="shared" si="49"/>
        <v>3</v>
      </c>
      <c r="H109" s="13">
        <f t="shared" si="49"/>
        <v>2.0000000000000001E-4</v>
      </c>
      <c r="I109" s="13">
        <f t="shared" si="49"/>
        <v>-2.0000000000000001E-4</v>
      </c>
      <c r="J109" s="13">
        <f t="shared" si="50"/>
        <v>0</v>
      </c>
      <c r="K109" s="13"/>
      <c r="L109" s="13"/>
      <c r="M109" s="13"/>
    </row>
    <row r="110" spans="1:13" x14ac:dyDescent="0.25">
      <c r="A110" s="13">
        <f t="shared" si="47"/>
        <v>4</v>
      </c>
      <c r="B110" s="13">
        <f t="shared" si="47"/>
        <v>23.5</v>
      </c>
      <c r="C110" s="13">
        <f t="shared" si="47"/>
        <v>-1</v>
      </c>
      <c r="D110" s="13">
        <f t="shared" si="48"/>
        <v>0</v>
      </c>
      <c r="E110" s="13"/>
      <c r="F110" s="13"/>
      <c r="G110" s="13">
        <f t="shared" si="49"/>
        <v>4</v>
      </c>
      <c r="H110" s="13">
        <f t="shared" si="49"/>
        <v>2.0000000000000001E-4</v>
      </c>
      <c r="I110" s="13">
        <f t="shared" si="49"/>
        <v>-1E-4</v>
      </c>
      <c r="J110" s="13">
        <f t="shared" si="50"/>
        <v>0</v>
      </c>
      <c r="K110" s="13"/>
      <c r="L110" s="13"/>
      <c r="M110" s="13"/>
    </row>
    <row r="111" spans="1:13" x14ac:dyDescent="0.25">
      <c r="A111" s="13">
        <f t="shared" si="47"/>
        <v>5</v>
      </c>
      <c r="B111" s="13">
        <f t="shared" si="47"/>
        <v>23.5</v>
      </c>
      <c r="C111" s="13">
        <f t="shared" si="47"/>
        <v>-1.0001</v>
      </c>
      <c r="D111" s="13">
        <f t="shared" si="48"/>
        <v>23.503525000000003</v>
      </c>
      <c r="E111" s="13"/>
      <c r="F111" s="13"/>
      <c r="G111" s="13">
        <f t="shared" si="49"/>
        <v>5</v>
      </c>
      <c r="H111" s="13">
        <f t="shared" si="49"/>
        <v>2.0000000000000001E-4</v>
      </c>
      <c r="I111" s="13">
        <f t="shared" si="49"/>
        <v>-1E-4</v>
      </c>
      <c r="J111" s="13">
        <f t="shared" si="50"/>
        <v>0</v>
      </c>
      <c r="K111" s="13"/>
      <c r="L111" s="13"/>
      <c r="M111" s="13"/>
    </row>
    <row r="112" spans="1:13" x14ac:dyDescent="0.25">
      <c r="A112" s="13">
        <f t="shared" si="47"/>
        <v>6</v>
      </c>
      <c r="B112" s="13">
        <f t="shared" si="47"/>
        <v>0</v>
      </c>
      <c r="C112" s="13">
        <f t="shared" si="47"/>
        <v>-1.0002</v>
      </c>
      <c r="D112" s="13">
        <f t="shared" si="48"/>
        <v>0</v>
      </c>
      <c r="E112" s="13"/>
      <c r="F112" s="13"/>
      <c r="G112" s="13">
        <f t="shared" si="49"/>
        <v>6</v>
      </c>
      <c r="H112" s="13">
        <f t="shared" si="49"/>
        <v>2.0000000000000001E-4</v>
      </c>
      <c r="I112" s="13">
        <f t="shared" si="49"/>
        <v>-1E-4</v>
      </c>
      <c r="J112" s="13">
        <f t="shared" si="50"/>
        <v>0</v>
      </c>
      <c r="K112" s="13"/>
      <c r="L112" s="13"/>
      <c r="M112" s="13"/>
    </row>
    <row r="113" spans="1:13" x14ac:dyDescent="0.25">
      <c r="A113" s="13">
        <f t="shared" si="47"/>
        <v>7</v>
      </c>
      <c r="B113" s="13">
        <f t="shared" si="47"/>
        <v>0</v>
      </c>
      <c r="C113" s="13">
        <f t="shared" si="47"/>
        <v>-1.0002</v>
      </c>
      <c r="D113" s="13">
        <f t="shared" si="48"/>
        <v>0</v>
      </c>
      <c r="E113" s="13"/>
      <c r="F113" s="13"/>
      <c r="G113" s="13">
        <f t="shared" si="49"/>
        <v>7</v>
      </c>
      <c r="H113" s="13">
        <f t="shared" si="49"/>
        <v>2.0000000000000001E-4</v>
      </c>
      <c r="I113" s="13">
        <f t="shared" si="49"/>
        <v>-1E-4</v>
      </c>
      <c r="J113" s="13">
        <f t="shared" si="50"/>
        <v>0</v>
      </c>
      <c r="K113" s="13"/>
      <c r="L113" s="13"/>
      <c r="M113" s="13"/>
    </row>
    <row r="114" spans="1:13" x14ac:dyDescent="0.25">
      <c r="A114" s="13">
        <f t="shared" si="47"/>
        <v>8</v>
      </c>
      <c r="B114" s="13">
        <f t="shared" si="47"/>
        <v>0</v>
      </c>
      <c r="C114" s="13">
        <f t="shared" si="47"/>
        <v>-1.0002</v>
      </c>
      <c r="D114" s="13">
        <f t="shared" si="48"/>
        <v>0</v>
      </c>
      <c r="E114" s="13"/>
      <c r="F114" s="13"/>
      <c r="G114" s="13">
        <f>E17</f>
        <v>8</v>
      </c>
      <c r="H114" s="13">
        <f t="shared" si="49"/>
        <v>2.0000000000000001E-4</v>
      </c>
      <c r="I114" s="13">
        <f t="shared" si="49"/>
        <v>-1E-4</v>
      </c>
      <c r="J114" s="13">
        <f t="shared" si="50"/>
        <v>0</v>
      </c>
      <c r="K114" s="13"/>
      <c r="L114" s="13"/>
      <c r="M114" s="13"/>
    </row>
    <row r="115" spans="1:13" x14ac:dyDescent="0.25">
      <c r="A115" s="13">
        <f t="shared" si="47"/>
        <v>9</v>
      </c>
      <c r="B115" s="13">
        <f t="shared" si="47"/>
        <v>0</v>
      </c>
      <c r="C115" s="13">
        <f t="shared" si="47"/>
        <v>-1.0002</v>
      </c>
      <c r="D115" s="13">
        <f t="shared" si="48"/>
        <v>0</v>
      </c>
      <c r="E115" s="13"/>
      <c r="F115" s="13"/>
      <c r="G115" s="13">
        <f t="shared" ref="G115:I136" si="51">E18</f>
        <v>9</v>
      </c>
      <c r="H115" s="13">
        <f t="shared" si="49"/>
        <v>2.0000000000000001E-4</v>
      </c>
      <c r="I115" s="13">
        <f t="shared" si="49"/>
        <v>-1E-4</v>
      </c>
      <c r="J115" s="13">
        <f t="shared" si="50"/>
        <v>0</v>
      </c>
      <c r="K115" s="13"/>
      <c r="L115" s="13"/>
      <c r="M115" s="13"/>
    </row>
    <row r="116" spans="1:13" x14ac:dyDescent="0.25">
      <c r="A116" s="13">
        <f t="shared" si="47"/>
        <v>10</v>
      </c>
      <c r="B116" s="13">
        <f t="shared" si="47"/>
        <v>0</v>
      </c>
      <c r="C116" s="13">
        <f t="shared" si="47"/>
        <v>-1.0002</v>
      </c>
      <c r="D116" s="13">
        <f t="shared" si="48"/>
        <v>0</v>
      </c>
      <c r="E116" s="13"/>
      <c r="F116" s="13"/>
      <c r="G116" s="13">
        <f t="shared" si="51"/>
        <v>10</v>
      </c>
      <c r="H116" s="13">
        <f t="shared" si="49"/>
        <v>2.0000000000000001E-4</v>
      </c>
      <c r="I116" s="13">
        <f t="shared" si="49"/>
        <v>-1E-4</v>
      </c>
      <c r="J116" s="13">
        <f t="shared" si="50"/>
        <v>0</v>
      </c>
      <c r="K116" s="13"/>
      <c r="L116" s="13"/>
      <c r="M116" s="13"/>
    </row>
    <row r="117" spans="1:13" x14ac:dyDescent="0.25">
      <c r="A117" s="13">
        <f t="shared" si="47"/>
        <v>11</v>
      </c>
      <c r="B117" s="13">
        <f t="shared" si="47"/>
        <v>0</v>
      </c>
      <c r="C117" s="13">
        <f t="shared" si="47"/>
        <v>-1.0002</v>
      </c>
      <c r="D117" s="13">
        <f t="shared" si="48"/>
        <v>0</v>
      </c>
      <c r="E117" s="13"/>
      <c r="F117" s="13"/>
      <c r="G117" s="13">
        <f t="shared" si="51"/>
        <v>11</v>
      </c>
      <c r="H117" s="13">
        <f t="shared" si="49"/>
        <v>2.0000000000000001E-4</v>
      </c>
      <c r="I117" s="13">
        <f t="shared" si="49"/>
        <v>-1E-4</v>
      </c>
      <c r="J117" s="13">
        <f t="shared" si="50"/>
        <v>0</v>
      </c>
      <c r="K117" s="13"/>
      <c r="L117" s="13"/>
      <c r="M117" s="13"/>
    </row>
    <row r="118" spans="1:13" x14ac:dyDescent="0.25">
      <c r="A118" s="13">
        <f t="shared" si="47"/>
        <v>12</v>
      </c>
      <c r="B118" s="13">
        <f t="shared" si="47"/>
        <v>0</v>
      </c>
      <c r="C118" s="13">
        <f t="shared" si="47"/>
        <v>-1.0002</v>
      </c>
      <c r="D118" s="13">
        <f t="shared" si="48"/>
        <v>0</v>
      </c>
      <c r="E118" s="13"/>
      <c r="F118" s="13"/>
      <c r="G118" s="13">
        <f t="shared" si="51"/>
        <v>12</v>
      </c>
      <c r="H118" s="13">
        <f t="shared" si="49"/>
        <v>2.0000000000000001E-4</v>
      </c>
      <c r="I118" s="13">
        <f t="shared" si="49"/>
        <v>-1E-4</v>
      </c>
      <c r="J118" s="13">
        <f t="shared" si="50"/>
        <v>0</v>
      </c>
      <c r="K118" s="13"/>
      <c r="L118" s="13"/>
      <c r="M118" s="13"/>
    </row>
    <row r="119" spans="1:13" x14ac:dyDescent="0.25">
      <c r="A119" s="13">
        <f t="shared" si="47"/>
        <v>13</v>
      </c>
      <c r="B119" s="13">
        <f t="shared" si="47"/>
        <v>0</v>
      </c>
      <c r="C119" s="13">
        <f t="shared" si="47"/>
        <v>-1.0002</v>
      </c>
      <c r="D119" s="13">
        <f t="shared" si="48"/>
        <v>0</v>
      </c>
      <c r="E119" s="13"/>
      <c r="F119" s="13"/>
      <c r="G119" s="13">
        <f t="shared" si="51"/>
        <v>13</v>
      </c>
      <c r="H119" s="13">
        <f t="shared" si="49"/>
        <v>2.0000000000000001E-4</v>
      </c>
      <c r="I119" s="13">
        <f t="shared" si="49"/>
        <v>-1E-4</v>
      </c>
      <c r="J119" s="13">
        <f t="shared" si="50"/>
        <v>0</v>
      </c>
      <c r="K119" s="13"/>
      <c r="L119" s="13"/>
      <c r="M119" s="13"/>
    </row>
    <row r="120" spans="1:13" x14ac:dyDescent="0.25">
      <c r="A120" s="13">
        <f t="shared" si="47"/>
        <v>14</v>
      </c>
      <c r="B120" s="13">
        <f t="shared" si="47"/>
        <v>0</v>
      </c>
      <c r="C120" s="13">
        <f t="shared" si="47"/>
        <v>-1.0002</v>
      </c>
      <c r="D120" s="13">
        <f t="shared" si="48"/>
        <v>0</v>
      </c>
      <c r="E120" s="13"/>
      <c r="F120" s="13"/>
      <c r="G120" s="13">
        <f t="shared" si="51"/>
        <v>14</v>
      </c>
      <c r="H120" s="13">
        <f t="shared" si="49"/>
        <v>2.0000000000000001E-4</v>
      </c>
      <c r="I120" s="13">
        <f t="shared" si="49"/>
        <v>-1E-4</v>
      </c>
      <c r="J120" s="13">
        <f t="shared" si="50"/>
        <v>0</v>
      </c>
      <c r="K120" s="13"/>
      <c r="L120" s="13"/>
      <c r="M120" s="13"/>
    </row>
    <row r="121" spans="1:13" x14ac:dyDescent="0.25">
      <c r="A121" s="13">
        <f t="shared" si="47"/>
        <v>15</v>
      </c>
      <c r="B121" s="13">
        <f t="shared" si="47"/>
        <v>0</v>
      </c>
      <c r="C121" s="13">
        <f t="shared" si="47"/>
        <v>-1.0002</v>
      </c>
      <c r="D121" s="13">
        <f t="shared" si="48"/>
        <v>0</v>
      </c>
      <c r="E121" s="13"/>
      <c r="F121" s="13"/>
      <c r="G121" s="13">
        <f t="shared" si="51"/>
        <v>15</v>
      </c>
      <c r="H121" s="13">
        <f t="shared" si="49"/>
        <v>2.0000000000000001E-4</v>
      </c>
      <c r="I121" s="13">
        <f t="shared" si="49"/>
        <v>-1E-4</v>
      </c>
      <c r="J121" s="13">
        <f t="shared" si="50"/>
        <v>0</v>
      </c>
      <c r="K121" s="13"/>
      <c r="L121" s="13"/>
      <c r="M121" s="13"/>
    </row>
    <row r="122" spans="1:13" x14ac:dyDescent="0.25">
      <c r="A122" s="13">
        <f t="shared" si="47"/>
        <v>16</v>
      </c>
      <c r="B122" s="13">
        <f t="shared" si="47"/>
        <v>0</v>
      </c>
      <c r="C122" s="13">
        <f t="shared" si="47"/>
        <v>-1.0002</v>
      </c>
      <c r="D122" s="13">
        <f t="shared" si="48"/>
        <v>0</v>
      </c>
      <c r="E122" s="13"/>
      <c r="F122" s="13"/>
      <c r="G122" s="13">
        <f t="shared" si="51"/>
        <v>16</v>
      </c>
      <c r="H122" s="13">
        <f t="shared" si="49"/>
        <v>2.0000000000000001E-4</v>
      </c>
      <c r="I122" s="13">
        <f t="shared" si="49"/>
        <v>-1E-4</v>
      </c>
      <c r="J122" s="13">
        <f t="shared" si="50"/>
        <v>0</v>
      </c>
      <c r="K122" s="13"/>
      <c r="L122" s="13"/>
      <c r="M122" s="13"/>
    </row>
    <row r="123" spans="1:13" x14ac:dyDescent="0.25">
      <c r="A123" s="13">
        <f t="shared" ref="A123:C125" si="52">A26</f>
        <v>17</v>
      </c>
      <c r="B123" s="13">
        <f t="shared" si="52"/>
        <v>0</v>
      </c>
      <c r="C123" s="13">
        <f t="shared" si="52"/>
        <v>-1.0002</v>
      </c>
      <c r="D123" s="13">
        <f t="shared" si="48"/>
        <v>0</v>
      </c>
      <c r="E123" s="13"/>
      <c r="F123" s="13"/>
      <c r="G123" s="13">
        <f t="shared" si="51"/>
        <v>17</v>
      </c>
      <c r="H123" s="13">
        <f t="shared" si="51"/>
        <v>2.0000000000000001E-4</v>
      </c>
      <c r="I123" s="13">
        <f t="shared" si="51"/>
        <v>-1E-4</v>
      </c>
      <c r="J123" s="13">
        <f t="shared" si="50"/>
        <v>0</v>
      </c>
      <c r="K123" s="13"/>
      <c r="L123" s="13"/>
      <c r="M123" s="13"/>
    </row>
    <row r="124" spans="1:13" x14ac:dyDescent="0.25">
      <c r="A124" s="13">
        <f t="shared" si="52"/>
        <v>18</v>
      </c>
      <c r="B124" s="13">
        <f t="shared" si="52"/>
        <v>0</v>
      </c>
      <c r="C124" s="13">
        <f t="shared" si="52"/>
        <v>-1.0002</v>
      </c>
      <c r="D124" s="13">
        <f t="shared" si="48"/>
        <v>0</v>
      </c>
      <c r="E124" s="13"/>
      <c r="F124" s="13"/>
      <c r="G124" s="13">
        <f t="shared" si="51"/>
        <v>18</v>
      </c>
      <c r="H124" s="13">
        <f t="shared" si="51"/>
        <v>2.0000000000000001E-4</v>
      </c>
      <c r="I124" s="13">
        <f t="shared" si="51"/>
        <v>-1E-4</v>
      </c>
      <c r="J124" s="13">
        <f t="shared" si="50"/>
        <v>0</v>
      </c>
      <c r="K124" s="13"/>
      <c r="L124" s="13"/>
      <c r="M124" s="13"/>
    </row>
    <row r="125" spans="1:13" x14ac:dyDescent="0.25">
      <c r="A125" s="13">
        <f>A28</f>
        <v>19</v>
      </c>
      <c r="B125" s="13">
        <f t="shared" si="52"/>
        <v>0</v>
      </c>
      <c r="C125" s="13">
        <f t="shared" si="52"/>
        <v>-1.0002</v>
      </c>
      <c r="D125" s="13">
        <f t="shared" si="48"/>
        <v>0</v>
      </c>
      <c r="E125" s="13"/>
      <c r="F125" s="13"/>
      <c r="G125" s="13">
        <f t="shared" si="51"/>
        <v>19</v>
      </c>
      <c r="H125" s="13">
        <f t="shared" si="51"/>
        <v>2.0000000000000001E-4</v>
      </c>
      <c r="I125" s="13">
        <f t="shared" si="51"/>
        <v>-1E-4</v>
      </c>
      <c r="J125" s="13">
        <f t="shared" si="50"/>
        <v>0</v>
      </c>
      <c r="K125" s="13"/>
      <c r="L125" s="13"/>
      <c r="M125" s="13"/>
    </row>
    <row r="126" spans="1:13" x14ac:dyDescent="0.25">
      <c r="A126" s="13">
        <f t="shared" ref="A126:C137" si="53">A29</f>
        <v>20</v>
      </c>
      <c r="B126" s="13">
        <f t="shared" si="53"/>
        <v>0</v>
      </c>
      <c r="C126" s="13">
        <f t="shared" si="53"/>
        <v>-1.0002</v>
      </c>
      <c r="D126" s="13">
        <f t="shared" si="48"/>
        <v>0</v>
      </c>
      <c r="E126" s="13"/>
      <c r="F126" s="13"/>
      <c r="G126" s="13">
        <f t="shared" si="51"/>
        <v>20</v>
      </c>
      <c r="H126" s="13">
        <f t="shared" si="51"/>
        <v>2.0000000000000001E-4</v>
      </c>
      <c r="I126" s="13">
        <f t="shared" si="51"/>
        <v>-1E-4</v>
      </c>
      <c r="J126" s="13">
        <f t="shared" si="50"/>
        <v>0</v>
      </c>
      <c r="K126" s="13"/>
      <c r="L126" s="13"/>
      <c r="M126" s="13"/>
    </row>
    <row r="127" spans="1:13" x14ac:dyDescent="0.25">
      <c r="A127" s="13">
        <f t="shared" si="53"/>
        <v>21</v>
      </c>
      <c r="B127" s="13">
        <f t="shared" si="53"/>
        <v>0</v>
      </c>
      <c r="C127" s="13">
        <f t="shared" si="53"/>
        <v>-1.0002</v>
      </c>
      <c r="D127" s="13">
        <f t="shared" si="48"/>
        <v>0</v>
      </c>
      <c r="E127" s="13"/>
      <c r="F127" s="13"/>
      <c r="G127" s="13">
        <f t="shared" si="51"/>
        <v>21</v>
      </c>
      <c r="H127" s="13">
        <f t="shared" si="51"/>
        <v>2.0000000000000001E-4</v>
      </c>
      <c r="I127" s="13">
        <f t="shared" si="51"/>
        <v>-1E-4</v>
      </c>
      <c r="J127" s="13">
        <f t="shared" si="50"/>
        <v>0</v>
      </c>
      <c r="K127" s="13"/>
      <c r="L127" s="13"/>
      <c r="M127" s="13"/>
    </row>
    <row r="128" spans="1:13" x14ac:dyDescent="0.25">
      <c r="A128" s="13">
        <f t="shared" si="53"/>
        <v>22</v>
      </c>
      <c r="B128" s="13">
        <f t="shared" si="53"/>
        <v>0</v>
      </c>
      <c r="C128" s="13">
        <f t="shared" si="53"/>
        <v>-1.0002</v>
      </c>
      <c r="D128" s="13">
        <f t="shared" si="48"/>
        <v>0</v>
      </c>
      <c r="E128" s="13"/>
      <c r="F128" s="13"/>
      <c r="G128" s="13">
        <f t="shared" si="51"/>
        <v>22</v>
      </c>
      <c r="H128" s="13">
        <f t="shared" si="51"/>
        <v>2.0000000000000001E-4</v>
      </c>
      <c r="I128" s="13">
        <f t="shared" si="51"/>
        <v>-1E-4</v>
      </c>
      <c r="J128" s="13">
        <f t="shared" si="50"/>
        <v>0</v>
      </c>
      <c r="K128" s="13"/>
      <c r="L128" s="13"/>
      <c r="M128" s="13"/>
    </row>
    <row r="129" spans="1:13" x14ac:dyDescent="0.25">
      <c r="A129" s="13">
        <f t="shared" si="53"/>
        <v>23</v>
      </c>
      <c r="B129" s="13">
        <f t="shared" si="53"/>
        <v>0</v>
      </c>
      <c r="C129" s="13">
        <f t="shared" si="53"/>
        <v>-1.0002</v>
      </c>
      <c r="D129" s="13">
        <f t="shared" si="48"/>
        <v>0</v>
      </c>
      <c r="E129" s="13"/>
      <c r="F129" s="13"/>
      <c r="G129" s="13">
        <f t="shared" si="51"/>
        <v>23</v>
      </c>
      <c r="H129" s="13">
        <f t="shared" si="51"/>
        <v>2.0000000000000001E-4</v>
      </c>
      <c r="I129" s="13">
        <f t="shared" si="51"/>
        <v>-1E-4</v>
      </c>
      <c r="J129" s="13">
        <f t="shared" si="50"/>
        <v>0</v>
      </c>
      <c r="K129" s="13"/>
      <c r="L129" s="13"/>
      <c r="M129" s="13"/>
    </row>
    <row r="130" spans="1:13" x14ac:dyDescent="0.25">
      <c r="A130" s="13">
        <f t="shared" si="53"/>
        <v>24</v>
      </c>
      <c r="B130" s="13">
        <f t="shared" si="53"/>
        <v>0</v>
      </c>
      <c r="C130" s="13">
        <f t="shared" si="53"/>
        <v>-1.0002</v>
      </c>
      <c r="D130" s="13">
        <f t="shared" si="48"/>
        <v>0</v>
      </c>
      <c r="E130" s="13"/>
      <c r="F130" s="13"/>
      <c r="G130" s="13">
        <f t="shared" si="51"/>
        <v>24</v>
      </c>
      <c r="H130" s="13">
        <f t="shared" si="51"/>
        <v>2.0000000000000001E-4</v>
      </c>
      <c r="I130" s="13">
        <f t="shared" si="51"/>
        <v>-1E-4</v>
      </c>
      <c r="J130" s="13">
        <f t="shared" si="50"/>
        <v>0</v>
      </c>
      <c r="K130" s="13"/>
      <c r="L130" s="13"/>
      <c r="M130" s="13"/>
    </row>
    <row r="131" spans="1:13" x14ac:dyDescent="0.25">
      <c r="A131" s="13">
        <f t="shared" si="53"/>
        <v>25</v>
      </c>
      <c r="B131" s="13">
        <f t="shared" si="53"/>
        <v>0</v>
      </c>
      <c r="C131" s="13">
        <f t="shared" si="53"/>
        <v>-1.0002</v>
      </c>
      <c r="D131" s="13">
        <f t="shared" si="48"/>
        <v>0</v>
      </c>
      <c r="E131" s="13"/>
      <c r="F131" s="13"/>
      <c r="G131" s="13">
        <f t="shared" si="51"/>
        <v>25</v>
      </c>
      <c r="H131" s="13">
        <f t="shared" si="51"/>
        <v>2.0000000000000001E-4</v>
      </c>
      <c r="I131" s="13">
        <f t="shared" si="51"/>
        <v>-1E-4</v>
      </c>
      <c r="J131" s="13">
        <f t="shared" si="50"/>
        <v>0</v>
      </c>
      <c r="K131" s="13"/>
      <c r="L131" s="13"/>
      <c r="M131" s="13"/>
    </row>
    <row r="132" spans="1:13" x14ac:dyDescent="0.25">
      <c r="A132" s="13">
        <f t="shared" si="53"/>
        <v>26</v>
      </c>
      <c r="B132" s="13">
        <f t="shared" si="53"/>
        <v>0</v>
      </c>
      <c r="C132" s="13">
        <f t="shared" si="53"/>
        <v>-1.0002</v>
      </c>
      <c r="D132" s="13">
        <f t="shared" si="48"/>
        <v>0</v>
      </c>
      <c r="E132" s="13"/>
      <c r="F132" s="13"/>
      <c r="G132" s="13">
        <f t="shared" si="51"/>
        <v>26</v>
      </c>
      <c r="H132" s="13">
        <f t="shared" si="51"/>
        <v>2.0000000000000001E-4</v>
      </c>
      <c r="I132" s="13">
        <f t="shared" si="51"/>
        <v>-1E-4</v>
      </c>
      <c r="J132" s="13">
        <f t="shared" si="50"/>
        <v>0</v>
      </c>
      <c r="K132" s="13"/>
      <c r="L132" s="13"/>
      <c r="M132" s="13"/>
    </row>
    <row r="133" spans="1:13" x14ac:dyDescent="0.25">
      <c r="A133" s="13">
        <f t="shared" si="53"/>
        <v>27</v>
      </c>
      <c r="B133" s="13">
        <f t="shared" si="53"/>
        <v>0</v>
      </c>
      <c r="C133" s="13">
        <f t="shared" si="53"/>
        <v>-1.0002</v>
      </c>
      <c r="D133" s="13">
        <f t="shared" si="48"/>
        <v>0</v>
      </c>
      <c r="E133" s="13"/>
      <c r="F133" s="13"/>
      <c r="G133" s="13">
        <f t="shared" si="51"/>
        <v>27</v>
      </c>
      <c r="H133" s="13">
        <f t="shared" si="51"/>
        <v>2.0000000000000001E-4</v>
      </c>
      <c r="I133" s="13">
        <f t="shared" si="51"/>
        <v>-1E-4</v>
      </c>
      <c r="J133" s="13">
        <f t="shared" si="50"/>
        <v>0</v>
      </c>
      <c r="K133" s="13"/>
      <c r="L133" s="13"/>
      <c r="M133" s="13"/>
    </row>
    <row r="134" spans="1:13" x14ac:dyDescent="0.25">
      <c r="A134" s="13">
        <f t="shared" si="53"/>
        <v>28</v>
      </c>
      <c r="B134" s="13">
        <f t="shared" si="53"/>
        <v>0</v>
      </c>
      <c r="C134" s="13">
        <f t="shared" si="53"/>
        <v>-1.0002</v>
      </c>
      <c r="D134" s="13">
        <f t="shared" si="48"/>
        <v>0</v>
      </c>
      <c r="E134" s="13"/>
      <c r="F134" s="13"/>
      <c r="G134" s="13">
        <f t="shared" si="51"/>
        <v>28</v>
      </c>
      <c r="H134" s="13">
        <f t="shared" si="51"/>
        <v>2.0000000000000001E-4</v>
      </c>
      <c r="I134" s="13">
        <f t="shared" si="51"/>
        <v>-1E-4</v>
      </c>
      <c r="J134" s="13">
        <f t="shared" si="50"/>
        <v>0</v>
      </c>
      <c r="K134" s="13"/>
      <c r="L134" s="13"/>
      <c r="M134" s="13"/>
    </row>
    <row r="135" spans="1:13" x14ac:dyDescent="0.25">
      <c r="A135" s="13">
        <f t="shared" si="53"/>
        <v>29</v>
      </c>
      <c r="B135" s="13">
        <f t="shared" si="53"/>
        <v>0</v>
      </c>
      <c r="C135" s="13">
        <f t="shared" si="53"/>
        <v>-1.0002</v>
      </c>
      <c r="D135" s="13">
        <f t="shared" si="48"/>
        <v>0</v>
      </c>
      <c r="E135" s="13"/>
      <c r="F135" s="13"/>
      <c r="G135" s="13">
        <f t="shared" si="51"/>
        <v>29</v>
      </c>
      <c r="H135" s="13">
        <f t="shared" si="51"/>
        <v>2.0000000000000001E-4</v>
      </c>
      <c r="I135" s="13">
        <f t="shared" si="51"/>
        <v>-1E-4</v>
      </c>
      <c r="J135" s="13">
        <f t="shared" si="50"/>
        <v>0</v>
      </c>
      <c r="K135" s="13"/>
      <c r="L135" s="13"/>
      <c r="M135" s="13"/>
    </row>
    <row r="136" spans="1:13" x14ac:dyDescent="0.25">
      <c r="A136" s="13">
        <f t="shared" si="53"/>
        <v>30</v>
      </c>
      <c r="B136" s="13">
        <f t="shared" si="53"/>
        <v>0</v>
      </c>
      <c r="C136" s="13">
        <f t="shared" si="53"/>
        <v>-1.0002</v>
      </c>
      <c r="D136" s="13">
        <f t="shared" si="48"/>
        <v>0</v>
      </c>
      <c r="E136" s="13"/>
      <c r="F136" s="13"/>
      <c r="G136" s="13">
        <f t="shared" si="51"/>
        <v>30</v>
      </c>
      <c r="H136" s="13">
        <f t="shared" si="51"/>
        <v>2.0000000000000001E-4</v>
      </c>
      <c r="I136" s="13">
        <f t="shared" si="51"/>
        <v>-1E-4</v>
      </c>
      <c r="J136" s="13">
        <f t="shared" si="50"/>
        <v>1E-8</v>
      </c>
      <c r="K136" s="13"/>
      <c r="L136" s="13"/>
      <c r="M136" s="13"/>
    </row>
    <row r="137" spans="1:13" x14ac:dyDescent="0.25">
      <c r="A137" s="13">
        <f>A40</f>
        <v>1</v>
      </c>
      <c r="B137" s="13">
        <f t="shared" si="53"/>
        <v>0</v>
      </c>
      <c r="C137" s="13">
        <f t="shared" si="53"/>
        <v>0</v>
      </c>
      <c r="D137" s="13"/>
      <c r="E137" s="13"/>
      <c r="F137" s="13"/>
      <c r="G137" s="13">
        <f>E40</f>
        <v>1</v>
      </c>
      <c r="H137" s="13">
        <f t="shared" ref="H137:I137" si="54">F40</f>
        <v>1E-4</v>
      </c>
      <c r="I137" s="13">
        <f t="shared" si="54"/>
        <v>-1E-4</v>
      </c>
      <c r="J137" s="13"/>
      <c r="K137" s="13"/>
      <c r="L137" s="13"/>
      <c r="M137" s="13"/>
    </row>
    <row r="138" spans="1:13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x14ac:dyDescent="0.25">
      <c r="A139" s="13"/>
      <c r="B139" s="16" t="s">
        <v>8</v>
      </c>
      <c r="C139" s="16" t="s">
        <v>9</v>
      </c>
      <c r="D139" s="17">
        <f>SUM(D107:D137)</f>
        <v>14.372275000000004</v>
      </c>
      <c r="E139" s="13"/>
      <c r="F139" s="13"/>
      <c r="G139" s="13"/>
      <c r="H139" s="16" t="s">
        <v>8</v>
      </c>
      <c r="I139" s="16" t="s">
        <v>9</v>
      </c>
      <c r="J139" s="17">
        <f>SUM(J107:J137)</f>
        <v>-1E-8</v>
      </c>
      <c r="K139" s="13"/>
      <c r="L139" s="13"/>
      <c r="M139" s="13"/>
    </row>
    <row r="140" spans="1:13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x14ac:dyDescent="0.25">
      <c r="A141" s="12" t="s">
        <v>14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14" t="s">
        <v>3</v>
      </c>
      <c r="B142" s="13"/>
      <c r="C142" s="13"/>
      <c r="D142" s="13"/>
      <c r="E142" s="13"/>
      <c r="F142" s="13"/>
      <c r="G142" s="14" t="s">
        <v>4</v>
      </c>
      <c r="H142" s="13"/>
      <c r="I142" s="13"/>
      <c r="J142" s="13"/>
      <c r="K142" s="13"/>
      <c r="L142" s="13"/>
      <c r="M142" s="13"/>
    </row>
    <row r="143" spans="1:13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x14ac:dyDescent="0.25">
      <c r="A148" s="13"/>
      <c r="B148" s="13" t="s">
        <v>0</v>
      </c>
      <c r="C148" s="13" t="s">
        <v>2</v>
      </c>
      <c r="D148" s="18"/>
      <c r="E148" s="13"/>
      <c r="F148" s="13"/>
      <c r="G148" s="13"/>
      <c r="H148" s="13" t="s">
        <v>0</v>
      </c>
      <c r="I148" s="13" t="s">
        <v>2</v>
      </c>
      <c r="J148" s="18"/>
      <c r="K148" s="13"/>
      <c r="L148" s="13"/>
      <c r="M148" s="13"/>
    </row>
    <row r="149" spans="1:13" x14ac:dyDescent="0.25">
      <c r="A149" s="13"/>
      <c r="B149" s="13" t="s">
        <v>5</v>
      </c>
      <c r="C149" s="13" t="s">
        <v>5</v>
      </c>
      <c r="D149" s="13"/>
      <c r="E149" s="13"/>
      <c r="F149" s="13"/>
      <c r="G149" s="13"/>
      <c r="H149" s="13" t="s">
        <v>5</v>
      </c>
      <c r="I149" s="13" t="s">
        <v>5</v>
      </c>
      <c r="J149" s="13"/>
      <c r="K149" s="13"/>
      <c r="L149" s="13"/>
      <c r="M149" s="13"/>
    </row>
    <row r="150" spans="1:13" x14ac:dyDescent="0.25">
      <c r="A150" s="13">
        <f t="shared" ref="A150:C165" si="55">A10</f>
        <v>1</v>
      </c>
      <c r="B150" s="13">
        <f t="shared" si="55"/>
        <v>0</v>
      </c>
      <c r="C150" s="13">
        <f t="shared" si="55"/>
        <v>0</v>
      </c>
      <c r="D150" s="13">
        <f t="shared" ref="D150:D179" si="56">1/6*(B151-B150)*(C150^2+C150*C151+C151^2)</f>
        <v>0.45833333333333331</v>
      </c>
      <c r="E150" s="13"/>
      <c r="F150" s="13"/>
      <c r="G150" s="13">
        <f t="shared" ref="G150:I165" si="57">E10</f>
        <v>1</v>
      </c>
      <c r="H150" s="13">
        <f t="shared" si="57"/>
        <v>1E-4</v>
      </c>
      <c r="I150" s="13">
        <f t="shared" si="57"/>
        <v>-1E-4</v>
      </c>
      <c r="J150" s="13">
        <f t="shared" ref="J150:J179" si="58">1/6*(H151-H150)*(I150^2+I150*I151+I151^2)</f>
        <v>0</v>
      </c>
      <c r="K150" s="13"/>
      <c r="L150" s="13"/>
      <c r="M150" s="13"/>
    </row>
    <row r="151" spans="1:13" x14ac:dyDescent="0.25">
      <c r="A151" s="13">
        <f t="shared" si="55"/>
        <v>2</v>
      </c>
      <c r="B151" s="13">
        <f t="shared" si="55"/>
        <v>11</v>
      </c>
      <c r="C151" s="13">
        <f t="shared" si="55"/>
        <v>-0.5</v>
      </c>
      <c r="D151" s="13">
        <f t="shared" si="56"/>
        <v>1.5030019999999999</v>
      </c>
      <c r="E151" s="13"/>
      <c r="F151" s="13"/>
      <c r="G151" s="13">
        <f t="shared" si="57"/>
        <v>2</v>
      </c>
      <c r="H151" s="13">
        <f t="shared" si="57"/>
        <v>1E-4</v>
      </c>
      <c r="I151" s="13">
        <f t="shared" si="57"/>
        <v>-2.0000000000000001E-4</v>
      </c>
      <c r="J151" s="13">
        <f t="shared" si="58"/>
        <v>2.0000000000000004E-12</v>
      </c>
      <c r="K151" s="13"/>
      <c r="L151" s="13"/>
      <c r="M151" s="13"/>
    </row>
    <row r="152" spans="1:13" x14ac:dyDescent="0.25">
      <c r="A152" s="13">
        <f t="shared" si="55"/>
        <v>3</v>
      </c>
      <c r="B152" s="13">
        <f t="shared" si="55"/>
        <v>23</v>
      </c>
      <c r="C152" s="13">
        <f t="shared" si="55"/>
        <v>-0.501</v>
      </c>
      <c r="D152" s="13">
        <f t="shared" si="56"/>
        <v>0.14600008333333331</v>
      </c>
      <c r="E152" s="13"/>
      <c r="F152" s="13"/>
      <c r="G152" s="13">
        <f t="shared" si="57"/>
        <v>3</v>
      </c>
      <c r="H152" s="13">
        <f t="shared" si="57"/>
        <v>2.0000000000000001E-4</v>
      </c>
      <c r="I152" s="13">
        <f t="shared" si="57"/>
        <v>-2.0000000000000001E-4</v>
      </c>
      <c r="J152" s="13">
        <f t="shared" si="58"/>
        <v>0</v>
      </c>
      <c r="K152" s="13"/>
      <c r="L152" s="13"/>
      <c r="M152" s="13"/>
    </row>
    <row r="153" spans="1:13" x14ac:dyDescent="0.25">
      <c r="A153" s="13">
        <f t="shared" si="55"/>
        <v>4</v>
      </c>
      <c r="B153" s="13">
        <f t="shared" si="55"/>
        <v>23.5</v>
      </c>
      <c r="C153" s="13">
        <f t="shared" si="55"/>
        <v>-1</v>
      </c>
      <c r="D153" s="13">
        <f t="shared" si="56"/>
        <v>0</v>
      </c>
      <c r="E153" s="13"/>
      <c r="F153" s="13"/>
      <c r="G153" s="13">
        <f t="shared" si="57"/>
        <v>4</v>
      </c>
      <c r="H153" s="13">
        <f t="shared" si="57"/>
        <v>2.0000000000000001E-4</v>
      </c>
      <c r="I153" s="13">
        <f t="shared" si="57"/>
        <v>-1E-4</v>
      </c>
      <c r="J153" s="13">
        <f t="shared" si="58"/>
        <v>0</v>
      </c>
      <c r="K153" s="13"/>
      <c r="L153" s="13"/>
      <c r="M153" s="13"/>
    </row>
    <row r="154" spans="1:13" x14ac:dyDescent="0.25">
      <c r="A154" s="13">
        <f t="shared" si="55"/>
        <v>5</v>
      </c>
      <c r="B154" s="13">
        <f t="shared" si="55"/>
        <v>23.5</v>
      </c>
      <c r="C154" s="13">
        <f t="shared" si="55"/>
        <v>-1.0001</v>
      </c>
      <c r="D154" s="13">
        <f t="shared" si="56"/>
        <v>-11.753525274166666</v>
      </c>
      <c r="E154" s="13"/>
      <c r="F154" s="13"/>
      <c r="G154" s="13">
        <f t="shared" si="57"/>
        <v>5</v>
      </c>
      <c r="H154" s="13">
        <f t="shared" si="57"/>
        <v>2.0000000000000001E-4</v>
      </c>
      <c r="I154" s="13">
        <f t="shared" si="57"/>
        <v>-1E-4</v>
      </c>
      <c r="J154" s="13">
        <f t="shared" si="58"/>
        <v>0</v>
      </c>
      <c r="K154" s="13"/>
      <c r="L154" s="13"/>
      <c r="M154" s="13"/>
    </row>
    <row r="155" spans="1:13" x14ac:dyDescent="0.25">
      <c r="A155" s="13">
        <f t="shared" si="55"/>
        <v>6</v>
      </c>
      <c r="B155" s="13">
        <f t="shared" si="55"/>
        <v>0</v>
      </c>
      <c r="C155" s="13">
        <f t="shared" si="55"/>
        <v>-1.0002</v>
      </c>
      <c r="D155" s="13">
        <f t="shared" si="56"/>
        <v>0</v>
      </c>
      <c r="E155" s="13"/>
      <c r="F155" s="13"/>
      <c r="G155" s="13">
        <f t="shared" si="57"/>
        <v>6</v>
      </c>
      <c r="H155" s="13">
        <f t="shared" si="57"/>
        <v>2.0000000000000001E-4</v>
      </c>
      <c r="I155" s="13">
        <f t="shared" si="57"/>
        <v>-1E-4</v>
      </c>
      <c r="J155" s="13">
        <f t="shared" si="58"/>
        <v>0</v>
      </c>
      <c r="K155" s="13"/>
      <c r="L155" s="13"/>
      <c r="M155" s="13"/>
    </row>
    <row r="156" spans="1:13" x14ac:dyDescent="0.25">
      <c r="A156" s="13">
        <f t="shared" si="55"/>
        <v>7</v>
      </c>
      <c r="B156" s="13">
        <f t="shared" si="55"/>
        <v>0</v>
      </c>
      <c r="C156" s="13">
        <f t="shared" si="55"/>
        <v>-1.0002</v>
      </c>
      <c r="D156" s="13">
        <f t="shared" si="56"/>
        <v>0</v>
      </c>
      <c r="E156" s="13"/>
      <c r="F156" s="13"/>
      <c r="G156" s="13">
        <f t="shared" si="57"/>
        <v>7</v>
      </c>
      <c r="H156" s="13">
        <f t="shared" si="57"/>
        <v>2.0000000000000001E-4</v>
      </c>
      <c r="I156" s="13">
        <f t="shared" si="57"/>
        <v>-1E-4</v>
      </c>
      <c r="J156" s="13">
        <f t="shared" si="58"/>
        <v>0</v>
      </c>
      <c r="K156" s="13"/>
      <c r="L156" s="13"/>
      <c r="M156" s="13"/>
    </row>
    <row r="157" spans="1:13" x14ac:dyDescent="0.25">
      <c r="A157" s="13">
        <f t="shared" si="55"/>
        <v>8</v>
      </c>
      <c r="B157" s="13">
        <f t="shared" si="55"/>
        <v>0</v>
      </c>
      <c r="C157" s="13">
        <f t="shared" si="55"/>
        <v>-1.0002</v>
      </c>
      <c r="D157" s="13">
        <f t="shared" si="56"/>
        <v>0</v>
      </c>
      <c r="E157" s="13"/>
      <c r="F157" s="13"/>
      <c r="G157" s="13">
        <f>E17</f>
        <v>8</v>
      </c>
      <c r="H157" s="13">
        <f t="shared" si="57"/>
        <v>2.0000000000000001E-4</v>
      </c>
      <c r="I157" s="13">
        <f t="shared" si="57"/>
        <v>-1E-4</v>
      </c>
      <c r="J157" s="13">
        <f t="shared" si="58"/>
        <v>0</v>
      </c>
      <c r="K157" s="13"/>
      <c r="L157" s="13"/>
      <c r="M157" s="13"/>
    </row>
    <row r="158" spans="1:13" x14ac:dyDescent="0.25">
      <c r="A158" s="13">
        <f t="shared" si="55"/>
        <v>9</v>
      </c>
      <c r="B158" s="13">
        <f t="shared" si="55"/>
        <v>0</v>
      </c>
      <c r="C158" s="13">
        <f t="shared" si="55"/>
        <v>-1.0002</v>
      </c>
      <c r="D158" s="13">
        <f t="shared" si="56"/>
        <v>0</v>
      </c>
      <c r="E158" s="13"/>
      <c r="F158" s="13"/>
      <c r="G158" s="13">
        <f t="shared" ref="G158:I179" si="59">E18</f>
        <v>9</v>
      </c>
      <c r="H158" s="13">
        <f t="shared" si="57"/>
        <v>2.0000000000000001E-4</v>
      </c>
      <c r="I158" s="13">
        <f t="shared" si="57"/>
        <v>-1E-4</v>
      </c>
      <c r="J158" s="13">
        <f t="shared" si="58"/>
        <v>0</v>
      </c>
      <c r="K158" s="13"/>
      <c r="L158" s="13"/>
      <c r="M158" s="13"/>
    </row>
    <row r="159" spans="1:13" x14ac:dyDescent="0.25">
      <c r="A159" s="13">
        <f t="shared" si="55"/>
        <v>10</v>
      </c>
      <c r="B159" s="13">
        <f t="shared" si="55"/>
        <v>0</v>
      </c>
      <c r="C159" s="13">
        <f t="shared" si="55"/>
        <v>-1.0002</v>
      </c>
      <c r="D159" s="13">
        <f t="shared" si="56"/>
        <v>0</v>
      </c>
      <c r="E159" s="13"/>
      <c r="F159" s="13"/>
      <c r="G159" s="13">
        <f t="shared" si="59"/>
        <v>10</v>
      </c>
      <c r="H159" s="13">
        <f t="shared" si="57"/>
        <v>2.0000000000000001E-4</v>
      </c>
      <c r="I159" s="13">
        <f t="shared" si="57"/>
        <v>-1E-4</v>
      </c>
      <c r="J159" s="13">
        <f t="shared" si="58"/>
        <v>0</v>
      </c>
      <c r="K159" s="13"/>
      <c r="L159" s="13"/>
      <c r="M159" s="13"/>
    </row>
    <row r="160" spans="1:13" x14ac:dyDescent="0.25">
      <c r="A160" s="13">
        <f t="shared" si="55"/>
        <v>11</v>
      </c>
      <c r="B160" s="13">
        <f t="shared" si="55"/>
        <v>0</v>
      </c>
      <c r="C160" s="13">
        <f t="shared" si="55"/>
        <v>-1.0002</v>
      </c>
      <c r="D160" s="13">
        <f t="shared" si="56"/>
        <v>0</v>
      </c>
      <c r="E160" s="13"/>
      <c r="F160" s="13"/>
      <c r="G160" s="13">
        <f t="shared" si="59"/>
        <v>11</v>
      </c>
      <c r="H160" s="13">
        <f t="shared" si="57"/>
        <v>2.0000000000000001E-4</v>
      </c>
      <c r="I160" s="13">
        <f t="shared" si="57"/>
        <v>-1E-4</v>
      </c>
      <c r="J160" s="13">
        <f t="shared" si="58"/>
        <v>0</v>
      </c>
      <c r="K160" s="13"/>
      <c r="L160" s="13"/>
      <c r="M160" s="13"/>
    </row>
    <row r="161" spans="1:13" x14ac:dyDescent="0.25">
      <c r="A161" s="13">
        <f t="shared" si="55"/>
        <v>12</v>
      </c>
      <c r="B161" s="13">
        <f t="shared" si="55"/>
        <v>0</v>
      </c>
      <c r="C161" s="13">
        <f t="shared" si="55"/>
        <v>-1.0002</v>
      </c>
      <c r="D161" s="13">
        <f t="shared" si="56"/>
        <v>0</v>
      </c>
      <c r="E161" s="13"/>
      <c r="F161" s="13"/>
      <c r="G161" s="13">
        <f t="shared" si="59"/>
        <v>12</v>
      </c>
      <c r="H161" s="13">
        <f t="shared" si="57"/>
        <v>2.0000000000000001E-4</v>
      </c>
      <c r="I161" s="13">
        <f t="shared" si="57"/>
        <v>-1E-4</v>
      </c>
      <c r="J161" s="13">
        <f t="shared" si="58"/>
        <v>0</v>
      </c>
      <c r="K161" s="13"/>
      <c r="L161" s="13"/>
      <c r="M161" s="13"/>
    </row>
    <row r="162" spans="1:13" x14ac:dyDescent="0.25">
      <c r="A162" s="13">
        <f t="shared" si="55"/>
        <v>13</v>
      </c>
      <c r="B162" s="13">
        <f t="shared" si="55"/>
        <v>0</v>
      </c>
      <c r="C162" s="13">
        <f t="shared" si="55"/>
        <v>-1.0002</v>
      </c>
      <c r="D162" s="13">
        <f t="shared" si="56"/>
        <v>0</v>
      </c>
      <c r="E162" s="13"/>
      <c r="F162" s="13"/>
      <c r="G162" s="13">
        <f t="shared" si="59"/>
        <v>13</v>
      </c>
      <c r="H162" s="13">
        <f t="shared" si="57"/>
        <v>2.0000000000000001E-4</v>
      </c>
      <c r="I162" s="13">
        <f t="shared" si="57"/>
        <v>-1E-4</v>
      </c>
      <c r="J162" s="13">
        <f t="shared" si="58"/>
        <v>0</v>
      </c>
      <c r="K162" s="13"/>
      <c r="L162" s="13"/>
      <c r="M162" s="13"/>
    </row>
    <row r="163" spans="1:13" x14ac:dyDescent="0.25">
      <c r="A163" s="13">
        <f t="shared" si="55"/>
        <v>14</v>
      </c>
      <c r="B163" s="13">
        <f t="shared" si="55"/>
        <v>0</v>
      </c>
      <c r="C163" s="13">
        <f t="shared" si="55"/>
        <v>-1.0002</v>
      </c>
      <c r="D163" s="13">
        <f t="shared" si="56"/>
        <v>0</v>
      </c>
      <c r="E163" s="13"/>
      <c r="F163" s="13"/>
      <c r="G163" s="13">
        <f t="shared" si="59"/>
        <v>14</v>
      </c>
      <c r="H163" s="13">
        <f t="shared" si="57"/>
        <v>2.0000000000000001E-4</v>
      </c>
      <c r="I163" s="13">
        <f t="shared" si="57"/>
        <v>-1E-4</v>
      </c>
      <c r="J163" s="13">
        <f t="shared" si="58"/>
        <v>0</v>
      </c>
      <c r="K163" s="13"/>
      <c r="L163" s="13"/>
      <c r="M163" s="13"/>
    </row>
    <row r="164" spans="1:13" x14ac:dyDescent="0.25">
      <c r="A164" s="13">
        <f t="shared" si="55"/>
        <v>15</v>
      </c>
      <c r="B164" s="13">
        <f t="shared" si="55"/>
        <v>0</v>
      </c>
      <c r="C164" s="13">
        <f t="shared" si="55"/>
        <v>-1.0002</v>
      </c>
      <c r="D164" s="13">
        <f t="shared" si="56"/>
        <v>0</v>
      </c>
      <c r="E164" s="13"/>
      <c r="F164" s="13"/>
      <c r="G164" s="13">
        <f t="shared" si="59"/>
        <v>15</v>
      </c>
      <c r="H164" s="13">
        <f t="shared" si="57"/>
        <v>2.0000000000000001E-4</v>
      </c>
      <c r="I164" s="13">
        <f t="shared" si="57"/>
        <v>-1E-4</v>
      </c>
      <c r="J164" s="13">
        <f t="shared" si="58"/>
        <v>0</v>
      </c>
      <c r="K164" s="13"/>
      <c r="L164" s="13"/>
      <c r="M164" s="13"/>
    </row>
    <row r="165" spans="1:13" x14ac:dyDescent="0.25">
      <c r="A165" s="13">
        <f t="shared" si="55"/>
        <v>16</v>
      </c>
      <c r="B165" s="13">
        <f t="shared" si="55"/>
        <v>0</v>
      </c>
      <c r="C165" s="13">
        <f t="shared" si="55"/>
        <v>-1.0002</v>
      </c>
      <c r="D165" s="13">
        <f t="shared" si="56"/>
        <v>0</v>
      </c>
      <c r="E165" s="13"/>
      <c r="F165" s="13"/>
      <c r="G165" s="13">
        <f t="shared" si="59"/>
        <v>16</v>
      </c>
      <c r="H165" s="13">
        <f t="shared" si="57"/>
        <v>2.0000000000000001E-4</v>
      </c>
      <c r="I165" s="13">
        <f t="shared" si="57"/>
        <v>-1E-4</v>
      </c>
      <c r="J165" s="13">
        <f t="shared" si="58"/>
        <v>0</v>
      </c>
      <c r="K165" s="13"/>
      <c r="L165" s="13"/>
      <c r="M165" s="13"/>
    </row>
    <row r="166" spans="1:13" x14ac:dyDescent="0.25">
      <c r="A166" s="13">
        <f t="shared" ref="A166:C168" si="60">A26</f>
        <v>17</v>
      </c>
      <c r="B166" s="13">
        <f t="shared" si="60"/>
        <v>0</v>
      </c>
      <c r="C166" s="13">
        <f t="shared" si="60"/>
        <v>-1.0002</v>
      </c>
      <c r="D166" s="13">
        <f t="shared" si="56"/>
        <v>0</v>
      </c>
      <c r="E166" s="13"/>
      <c r="F166" s="13"/>
      <c r="G166" s="13">
        <f t="shared" si="59"/>
        <v>17</v>
      </c>
      <c r="H166" s="13">
        <f t="shared" si="59"/>
        <v>2.0000000000000001E-4</v>
      </c>
      <c r="I166" s="13">
        <f t="shared" si="59"/>
        <v>-1E-4</v>
      </c>
      <c r="J166" s="13">
        <f t="shared" si="58"/>
        <v>0</v>
      </c>
      <c r="K166" s="13"/>
      <c r="L166" s="13"/>
      <c r="M166" s="13"/>
    </row>
    <row r="167" spans="1:13" x14ac:dyDescent="0.25">
      <c r="A167" s="13">
        <f t="shared" si="60"/>
        <v>18</v>
      </c>
      <c r="B167" s="13">
        <f t="shared" si="60"/>
        <v>0</v>
      </c>
      <c r="C167" s="13">
        <f t="shared" si="60"/>
        <v>-1.0002</v>
      </c>
      <c r="D167" s="13">
        <f t="shared" si="56"/>
        <v>0</v>
      </c>
      <c r="E167" s="13"/>
      <c r="F167" s="13"/>
      <c r="G167" s="13">
        <f t="shared" si="59"/>
        <v>18</v>
      </c>
      <c r="H167" s="13">
        <f t="shared" si="59"/>
        <v>2.0000000000000001E-4</v>
      </c>
      <c r="I167" s="13">
        <f t="shared" si="59"/>
        <v>-1E-4</v>
      </c>
      <c r="J167" s="13">
        <f t="shared" si="58"/>
        <v>0</v>
      </c>
      <c r="K167" s="13"/>
      <c r="L167" s="13"/>
      <c r="M167" s="13"/>
    </row>
    <row r="168" spans="1:13" x14ac:dyDescent="0.25">
      <c r="A168" s="13">
        <f>A28</f>
        <v>19</v>
      </c>
      <c r="B168" s="13">
        <f t="shared" si="60"/>
        <v>0</v>
      </c>
      <c r="C168" s="13">
        <f t="shared" si="60"/>
        <v>-1.0002</v>
      </c>
      <c r="D168" s="13">
        <f t="shared" si="56"/>
        <v>0</v>
      </c>
      <c r="E168" s="13"/>
      <c r="F168" s="13"/>
      <c r="G168" s="13">
        <f t="shared" si="59"/>
        <v>19</v>
      </c>
      <c r="H168" s="13">
        <f t="shared" si="59"/>
        <v>2.0000000000000001E-4</v>
      </c>
      <c r="I168" s="13">
        <f t="shared" si="59"/>
        <v>-1E-4</v>
      </c>
      <c r="J168" s="13">
        <f t="shared" si="58"/>
        <v>0</v>
      </c>
      <c r="K168" s="13"/>
      <c r="L168" s="13"/>
      <c r="M168" s="13"/>
    </row>
    <row r="169" spans="1:13" x14ac:dyDescent="0.25">
      <c r="A169" s="13">
        <f t="shared" ref="A169:C180" si="61">A29</f>
        <v>20</v>
      </c>
      <c r="B169" s="13">
        <f t="shared" si="61"/>
        <v>0</v>
      </c>
      <c r="C169" s="13">
        <f t="shared" si="61"/>
        <v>-1.0002</v>
      </c>
      <c r="D169" s="13">
        <f t="shared" si="56"/>
        <v>0</v>
      </c>
      <c r="E169" s="13"/>
      <c r="F169" s="13"/>
      <c r="G169" s="13">
        <f t="shared" si="59"/>
        <v>20</v>
      </c>
      <c r="H169" s="13">
        <f t="shared" si="59"/>
        <v>2.0000000000000001E-4</v>
      </c>
      <c r="I169" s="13">
        <f t="shared" si="59"/>
        <v>-1E-4</v>
      </c>
      <c r="J169" s="13">
        <f t="shared" si="58"/>
        <v>0</v>
      </c>
      <c r="K169" s="13"/>
      <c r="L169" s="13"/>
      <c r="M169" s="13"/>
    </row>
    <row r="170" spans="1:13" x14ac:dyDescent="0.25">
      <c r="A170" s="13">
        <f t="shared" si="61"/>
        <v>21</v>
      </c>
      <c r="B170" s="13">
        <f t="shared" si="61"/>
        <v>0</v>
      </c>
      <c r="C170" s="13">
        <f t="shared" si="61"/>
        <v>-1.0002</v>
      </c>
      <c r="D170" s="13">
        <f t="shared" si="56"/>
        <v>0</v>
      </c>
      <c r="E170" s="13"/>
      <c r="F170" s="13"/>
      <c r="G170" s="13">
        <f t="shared" si="59"/>
        <v>21</v>
      </c>
      <c r="H170" s="13">
        <f t="shared" si="59"/>
        <v>2.0000000000000001E-4</v>
      </c>
      <c r="I170" s="13">
        <f t="shared" si="59"/>
        <v>-1E-4</v>
      </c>
      <c r="J170" s="13">
        <f t="shared" si="58"/>
        <v>0</v>
      </c>
      <c r="K170" s="13"/>
      <c r="L170" s="13"/>
      <c r="M170" s="13"/>
    </row>
    <row r="171" spans="1:13" x14ac:dyDescent="0.25">
      <c r="A171" s="13">
        <f t="shared" si="61"/>
        <v>22</v>
      </c>
      <c r="B171" s="13">
        <f t="shared" si="61"/>
        <v>0</v>
      </c>
      <c r="C171" s="13">
        <f t="shared" si="61"/>
        <v>-1.0002</v>
      </c>
      <c r="D171" s="13">
        <f t="shared" si="56"/>
        <v>0</v>
      </c>
      <c r="E171" s="13"/>
      <c r="F171" s="13"/>
      <c r="G171" s="13">
        <f t="shared" si="59"/>
        <v>22</v>
      </c>
      <c r="H171" s="13">
        <f t="shared" si="59"/>
        <v>2.0000000000000001E-4</v>
      </c>
      <c r="I171" s="13">
        <f t="shared" si="59"/>
        <v>-1E-4</v>
      </c>
      <c r="J171" s="13">
        <f t="shared" si="58"/>
        <v>0</v>
      </c>
      <c r="K171" s="13"/>
      <c r="L171" s="13"/>
      <c r="M171" s="13"/>
    </row>
    <row r="172" spans="1:13" x14ac:dyDescent="0.25">
      <c r="A172" s="13">
        <f t="shared" si="61"/>
        <v>23</v>
      </c>
      <c r="B172" s="13">
        <f t="shared" si="61"/>
        <v>0</v>
      </c>
      <c r="C172" s="13">
        <f t="shared" si="61"/>
        <v>-1.0002</v>
      </c>
      <c r="D172" s="13">
        <f t="shared" si="56"/>
        <v>0</v>
      </c>
      <c r="E172" s="13"/>
      <c r="F172" s="13"/>
      <c r="G172" s="13">
        <f t="shared" si="59"/>
        <v>23</v>
      </c>
      <c r="H172" s="13">
        <f t="shared" si="59"/>
        <v>2.0000000000000001E-4</v>
      </c>
      <c r="I172" s="13">
        <f t="shared" si="59"/>
        <v>-1E-4</v>
      </c>
      <c r="J172" s="13">
        <f t="shared" si="58"/>
        <v>0</v>
      </c>
      <c r="K172" s="13"/>
      <c r="L172" s="13"/>
      <c r="M172" s="13"/>
    </row>
    <row r="173" spans="1:13" x14ac:dyDescent="0.25">
      <c r="A173" s="13">
        <f t="shared" si="61"/>
        <v>24</v>
      </c>
      <c r="B173" s="13">
        <f t="shared" si="61"/>
        <v>0</v>
      </c>
      <c r="C173" s="13">
        <f t="shared" si="61"/>
        <v>-1.0002</v>
      </c>
      <c r="D173" s="13">
        <f t="shared" si="56"/>
        <v>0</v>
      </c>
      <c r="E173" s="13"/>
      <c r="F173" s="13"/>
      <c r="G173" s="13">
        <f t="shared" si="59"/>
        <v>24</v>
      </c>
      <c r="H173" s="13">
        <f t="shared" si="59"/>
        <v>2.0000000000000001E-4</v>
      </c>
      <c r="I173" s="13">
        <f t="shared" si="59"/>
        <v>-1E-4</v>
      </c>
      <c r="J173" s="13">
        <f t="shared" si="58"/>
        <v>0</v>
      </c>
      <c r="K173" s="13"/>
      <c r="L173" s="13"/>
      <c r="M173" s="13"/>
    </row>
    <row r="174" spans="1:13" x14ac:dyDescent="0.25">
      <c r="A174" s="13">
        <f t="shared" si="61"/>
        <v>25</v>
      </c>
      <c r="B174" s="13">
        <f t="shared" si="61"/>
        <v>0</v>
      </c>
      <c r="C174" s="13">
        <f t="shared" si="61"/>
        <v>-1.0002</v>
      </c>
      <c r="D174" s="13">
        <f t="shared" si="56"/>
        <v>0</v>
      </c>
      <c r="E174" s="13"/>
      <c r="F174" s="13"/>
      <c r="G174" s="13">
        <f t="shared" si="59"/>
        <v>25</v>
      </c>
      <c r="H174" s="13">
        <f t="shared" si="59"/>
        <v>2.0000000000000001E-4</v>
      </c>
      <c r="I174" s="13">
        <f t="shared" si="59"/>
        <v>-1E-4</v>
      </c>
      <c r="J174" s="13">
        <f t="shared" si="58"/>
        <v>0</v>
      </c>
      <c r="K174" s="13"/>
      <c r="L174" s="13"/>
      <c r="M174" s="13"/>
    </row>
    <row r="175" spans="1:13" x14ac:dyDescent="0.25">
      <c r="A175" s="13">
        <f t="shared" si="61"/>
        <v>26</v>
      </c>
      <c r="B175" s="13">
        <f t="shared" si="61"/>
        <v>0</v>
      </c>
      <c r="C175" s="13">
        <f t="shared" si="61"/>
        <v>-1.0002</v>
      </c>
      <c r="D175" s="13">
        <f t="shared" si="56"/>
        <v>0</v>
      </c>
      <c r="E175" s="13"/>
      <c r="F175" s="13"/>
      <c r="G175" s="13">
        <f t="shared" si="59"/>
        <v>26</v>
      </c>
      <c r="H175" s="13">
        <f t="shared" si="59"/>
        <v>2.0000000000000001E-4</v>
      </c>
      <c r="I175" s="13">
        <f t="shared" si="59"/>
        <v>-1E-4</v>
      </c>
      <c r="J175" s="13">
        <f t="shared" si="58"/>
        <v>0</v>
      </c>
      <c r="K175" s="13"/>
      <c r="L175" s="13"/>
      <c r="M175" s="13"/>
    </row>
    <row r="176" spans="1:13" x14ac:dyDescent="0.25">
      <c r="A176" s="13">
        <f t="shared" si="61"/>
        <v>27</v>
      </c>
      <c r="B176" s="13">
        <f t="shared" si="61"/>
        <v>0</v>
      </c>
      <c r="C176" s="13">
        <f t="shared" si="61"/>
        <v>-1.0002</v>
      </c>
      <c r="D176" s="13">
        <f t="shared" si="56"/>
        <v>0</v>
      </c>
      <c r="E176" s="13"/>
      <c r="F176" s="13"/>
      <c r="G176" s="13">
        <f t="shared" si="59"/>
        <v>27</v>
      </c>
      <c r="H176" s="13">
        <f t="shared" si="59"/>
        <v>2.0000000000000001E-4</v>
      </c>
      <c r="I176" s="13">
        <f t="shared" si="59"/>
        <v>-1E-4</v>
      </c>
      <c r="J176" s="13">
        <f t="shared" si="58"/>
        <v>0</v>
      </c>
      <c r="K176" s="13"/>
      <c r="L176" s="13"/>
      <c r="M176" s="13"/>
    </row>
    <row r="177" spans="1:13" x14ac:dyDescent="0.25">
      <c r="A177" s="13">
        <f t="shared" si="61"/>
        <v>28</v>
      </c>
      <c r="B177" s="13">
        <f t="shared" si="61"/>
        <v>0</v>
      </c>
      <c r="C177" s="13">
        <f t="shared" si="61"/>
        <v>-1.0002</v>
      </c>
      <c r="D177" s="13">
        <f t="shared" si="56"/>
        <v>0</v>
      </c>
      <c r="E177" s="13"/>
      <c r="F177" s="13"/>
      <c r="G177" s="13">
        <f t="shared" si="59"/>
        <v>28</v>
      </c>
      <c r="H177" s="13">
        <f t="shared" si="59"/>
        <v>2.0000000000000001E-4</v>
      </c>
      <c r="I177" s="13">
        <f t="shared" si="59"/>
        <v>-1E-4</v>
      </c>
      <c r="J177" s="13">
        <f t="shared" si="58"/>
        <v>0</v>
      </c>
      <c r="K177" s="13"/>
      <c r="L177" s="13"/>
      <c r="M177" s="13"/>
    </row>
    <row r="178" spans="1:13" x14ac:dyDescent="0.25">
      <c r="A178" s="13">
        <f t="shared" si="61"/>
        <v>29</v>
      </c>
      <c r="B178" s="13">
        <f t="shared" si="61"/>
        <v>0</v>
      </c>
      <c r="C178" s="13">
        <f t="shared" si="61"/>
        <v>-1.0002</v>
      </c>
      <c r="D178" s="13">
        <f t="shared" si="56"/>
        <v>0</v>
      </c>
      <c r="E178" s="13"/>
      <c r="F178" s="13"/>
      <c r="G178" s="13">
        <f t="shared" si="59"/>
        <v>29</v>
      </c>
      <c r="H178" s="13">
        <f t="shared" si="59"/>
        <v>2.0000000000000001E-4</v>
      </c>
      <c r="I178" s="13">
        <f t="shared" si="59"/>
        <v>-1E-4</v>
      </c>
      <c r="J178" s="13">
        <f t="shared" si="58"/>
        <v>0</v>
      </c>
      <c r="K178" s="13"/>
      <c r="L178" s="13"/>
      <c r="M178" s="13"/>
    </row>
    <row r="179" spans="1:13" x14ac:dyDescent="0.25">
      <c r="A179" s="13">
        <f t="shared" si="61"/>
        <v>30</v>
      </c>
      <c r="B179" s="13">
        <f t="shared" si="61"/>
        <v>0</v>
      </c>
      <c r="C179" s="13">
        <f t="shared" si="61"/>
        <v>-1.0002</v>
      </c>
      <c r="D179" s="13">
        <f t="shared" si="56"/>
        <v>0</v>
      </c>
      <c r="E179" s="13"/>
      <c r="F179" s="13"/>
      <c r="G179" s="13">
        <f t="shared" si="59"/>
        <v>30</v>
      </c>
      <c r="H179" s="13">
        <f t="shared" si="59"/>
        <v>2.0000000000000001E-4</v>
      </c>
      <c r="I179" s="13">
        <f t="shared" si="59"/>
        <v>-1E-4</v>
      </c>
      <c r="J179" s="13">
        <f t="shared" si="58"/>
        <v>-5.0000000000000009E-13</v>
      </c>
      <c r="K179" s="13"/>
      <c r="L179" s="13"/>
      <c r="M179" s="13"/>
    </row>
    <row r="180" spans="1:13" x14ac:dyDescent="0.25">
      <c r="A180" s="13">
        <f>A40</f>
        <v>1</v>
      </c>
      <c r="B180" s="13">
        <f t="shared" si="61"/>
        <v>0</v>
      </c>
      <c r="C180" s="13">
        <f t="shared" si="61"/>
        <v>0</v>
      </c>
      <c r="D180" s="13"/>
      <c r="E180" s="13"/>
      <c r="F180" s="13"/>
      <c r="G180" s="13">
        <f>E40</f>
        <v>1</v>
      </c>
      <c r="H180" s="13">
        <f t="shared" ref="H180:I180" si="62">F40</f>
        <v>1E-4</v>
      </c>
      <c r="I180" s="13">
        <f t="shared" si="62"/>
        <v>-1E-4</v>
      </c>
      <c r="J180" s="13"/>
      <c r="K180" s="13"/>
      <c r="L180" s="13"/>
      <c r="M180" s="13"/>
    </row>
    <row r="181" spans="1:13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5">
      <c r="A182" s="13"/>
      <c r="B182" s="16" t="s">
        <v>15</v>
      </c>
      <c r="C182" s="16" t="s">
        <v>11</v>
      </c>
      <c r="D182" s="17">
        <f>SUM(D150:D180)</f>
        <v>-9.6461898574999996</v>
      </c>
      <c r="E182" s="13"/>
      <c r="F182" s="13"/>
      <c r="G182" s="13"/>
      <c r="H182" s="16" t="s">
        <v>15</v>
      </c>
      <c r="I182" s="16" t="s">
        <v>11</v>
      </c>
      <c r="J182" s="17">
        <f>SUM(J150:J180)</f>
        <v>1.5000000000000003E-12</v>
      </c>
      <c r="K182" s="13"/>
      <c r="L182" s="13"/>
      <c r="M182" s="13"/>
    </row>
    <row r="183" spans="1:13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5">
      <c r="A184" s="12" t="s">
        <v>16</v>
      </c>
      <c r="B184" s="13"/>
      <c r="C184" s="13"/>
      <c r="D184" s="13" t="s">
        <v>17</v>
      </c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5">
      <c r="A186" s="13"/>
      <c r="B186" s="19" t="s">
        <v>18</v>
      </c>
      <c r="C186" s="19" t="s">
        <v>5</v>
      </c>
      <c r="D186" s="20">
        <f>MAX($B$10:$B$20)/2</f>
        <v>11.75</v>
      </c>
      <c r="E186" s="13"/>
      <c r="F186" s="13"/>
      <c r="G186" s="13"/>
      <c r="H186" s="19" t="s">
        <v>18</v>
      </c>
      <c r="I186" s="19" t="s">
        <v>5</v>
      </c>
      <c r="J186" s="20">
        <f>MAX($B$10:$B$20)/2</f>
        <v>11.75</v>
      </c>
      <c r="K186" s="13"/>
      <c r="L186" s="13"/>
      <c r="M186" s="13"/>
    </row>
    <row r="187" spans="1:13" x14ac:dyDescent="0.25">
      <c r="A187" s="13"/>
      <c r="B187" s="19" t="s">
        <v>19</v>
      </c>
      <c r="C187" s="19" t="s">
        <v>5</v>
      </c>
      <c r="D187" s="20">
        <f>D182/D139</f>
        <v>-0.67116652426286005</v>
      </c>
      <c r="E187" s="13"/>
      <c r="F187" s="13"/>
      <c r="G187" s="13"/>
      <c r="H187" s="19" t="s">
        <v>19</v>
      </c>
      <c r="I187" s="19" t="s">
        <v>5</v>
      </c>
      <c r="J187" s="20">
        <f>J182/J139</f>
        <v>-1.5000000000000001E-4</v>
      </c>
      <c r="K187" s="13"/>
      <c r="L187" s="13"/>
      <c r="M187" s="13"/>
    </row>
    <row r="188" spans="1:13" x14ac:dyDescent="0.25">
      <c r="A188" s="13"/>
      <c r="B188" s="13" t="s">
        <v>20</v>
      </c>
      <c r="C188" s="13"/>
      <c r="D188" s="13"/>
      <c r="E188" s="13"/>
      <c r="F188" s="13"/>
      <c r="G188" s="13"/>
      <c r="H188" s="21" t="s">
        <v>21</v>
      </c>
      <c r="I188" s="16" t="s">
        <v>5</v>
      </c>
      <c r="J188" s="22">
        <f>(D187*D139-J187*J139)/(D139-J139)</f>
        <v>-0.67116652379597741</v>
      </c>
      <c r="K188" s="13"/>
      <c r="L188" s="13"/>
      <c r="M188" s="13"/>
    </row>
    <row r="189" spans="1:13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</sheetData>
  <pageMargins left="0.7" right="0.7" top="0.75" bottom="0.75" header="0.3" footer="0.3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PressureProfile</vt:lpstr>
      <vt:lpstr>PressureProfile!Print_Area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2016-02-25T05:00:46Z</dcterms:modified>
</cp:coreProperties>
</file>